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<sst xmlns="http://schemas.openxmlformats.org/spreadsheetml/2006/main" count="699" uniqueCount="344">
  <si>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</si>
  <si>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</si>
  <si>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</si>
  <si>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</si>
  <si>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</si>
  <si>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</si>
  <si>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</si>
  <si>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</si>
  <si>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</si>
  <si>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</si>
  <si>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</si>
  <si>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</si>
  <si>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</si>
  <si>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</si>
  <si>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</si>
  <si>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</si>
  <si>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</si>
  <si>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</si>
  <si>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</si>
  <si>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</si>
  <si>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</si>
  <si>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</si>
  <si>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</si>
  <si>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</si>
  <si>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</si>
  <si>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</si>
  <si>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</si>
  <si>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</si>
  <si>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</si>
  <si>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</si>
  <si>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</si>
  <si>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</si>
  <si>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</si>
  <si>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</si>
  <si>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</si>
  <si>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</si>
  <si>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</si>
  <si>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</si>
  <si>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</si>
  <si>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</si>
  <si>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</si>
  <si>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</si>
  <si>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</si>
  <si>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</si>
  <si>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</si>
  <si>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</si>
  <si>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</si>
  <si>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</si>
  <si>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</si>
  <si>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</si>
  <si>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</si>
  <si>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</si>
  <si>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</si>
  <si>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</si>
  <si>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</si>
  <si>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</si>
  <si>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</si>
  <si>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</si>
  <si>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</si>
  <si>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</si>
  <si>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</si>
  <si>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</si>
  <si>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</si>
  <si>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</si>
  <si>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</si>
  <si>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</si>
  <si>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</si>
  <si>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</si>
  <si>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</si>
  <si>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</si>
  <si>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</si>
  <si>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</si>
  <si>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</si>
  <si>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</si>
  <si>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</si>
  <si>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</si>
  <si>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</si>
  <si>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</si>
  <si>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</si>
  <si>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</si>
  <si>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</si>
  <si>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</si>
  <si>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</si>
  <si>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</si>
  <si>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</si>
  <si>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</si>
  <si>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</si>
  <si>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</si>
  <si>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</si>
  <si>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</si>
  <si>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</si>
  <si>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</si>
  <si>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</si>
  <si>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</si>
  <si>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</si>
  <si>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</si>
  <si>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</si>
  <si>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</si>
  <si>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</si>
  <si>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</si>
  <si>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</si>
  <si>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</si>
  <si>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</si>
  <si>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</si>
  <si>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</si>
  <si>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</si>
  <si>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</si>
  <si>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</si>
  <si>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</si>
  <si>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</si>
  <si>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</si>
  <si>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</si>
  <si>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</si>
  <si>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</si>
  <si>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</si>
  <si>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</si>
  <si>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</si>
  <si>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</si>
  <si>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</si>
  <si>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</si>
  <si>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</si>
  <si>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</si>
  <si>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</si>
  <si>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</si>
  <si>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</si>
  <si>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</si>
  <si>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</si>
  <si>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</si>
  <si>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</si>
  <si>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</si>
  <si>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</si>
  <si>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</si>
  <si>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</si>
  <si>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</si>
  <si>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</si>
  <si>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</si>
  <si>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</si>
  <si>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</si>
  <si>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</si>
  <si>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</si>
  <si>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</si>
  <si>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</si>
  <si>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</si>
  <si>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</si>
  <si>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</si>
  <si>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</si>
  <si>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</si>
  <si>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</si>
  <si>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</si>
  <si>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</si>
  <si>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</si>
  <si>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</si>
  <si>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</si>
  <si>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</si>
  <si>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</si>
  <si>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</si>
  <si>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</si>
  <si>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</si>
  <si>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</si>
  <si>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</si>
  <si>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</si>
  <si>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</si>
  <si>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</si>
  <si>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</si>
  <si>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</si>
  <si>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</si>
  <si>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</si>
  <si>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</si>
  <si>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</si>
  <si>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</si>
  <si>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</si>
  <si>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</si>
  <si>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</si>
  <si>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</si>
  <si>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</si>
  <si>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</si>
  <si>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</si>
  <si>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</si>
  <si>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</si>
  <si>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</si>
  <si>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</si>
  <si>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</si>
  <si>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</si>
  <si>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</si>
  <si>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</si>
  <si>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</si>
  <si>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</si>
  <si>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</si>
  <si>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</si>
  <si>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</si>
  <si>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</si>
  <si>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</si>
  <si>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</si>
  <si>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</si>
  <si>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</si>
  <si>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</si>
  <si>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</si>
  <si>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</si>
  <si>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</si>
  <si>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</si>
  <si>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</si>
  <si>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</si>
  <si>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</si>
  <si>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</si>
  <si>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</si>
  <si>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</si>
  <si>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</si>
  <si>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</si>
  <si>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</si>
  <si>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</si>
  <si>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</si>
  <si>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</si>
  <si>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</si>
  <si>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</si>
  <si>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</si>
  <si>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</si>
  <si>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</si>
  <si>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</si>
  <si>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</si>
  <si>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</si>
  <si>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</si>
  <si>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</si>
  <si>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</si>
  <si>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</si>
  <si>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</si>
  <si>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</si>
  <si>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</si>
  <si>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</si>
  <si>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</si>
  <si>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</si>
  <si>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</si>
  <si>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</si>
  <si>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</si>
  <si>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</si>
  <si>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</si>
  <si>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</si>
  <si>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</si>
  <si>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</si>
  <si>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</si>
  <si>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</si>
  <si>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</si>
  <si>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</si>
  <si>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</si>
  <si>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</si>
  <si>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</si>
  <si>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</si>
  <si>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</si>
  <si>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</si>
  <si>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</si>
  <si>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</si>
  <si>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</si>
  <si>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</si>
  <si>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</si>
  <si>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</si>
  <si>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</si>
  <si>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</si>
  <si>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</si>
  <si>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</si>
  <si>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</si>
  <si>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</si>
  <si>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</si>
  <si>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</si>
  <si>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</si>
  <si>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</si>
  <si>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</si>
  <si>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</si>
  <si>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</si>
  <si>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</si>
  <si>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</si>
  <si>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</si>
  <si>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</si>
  <si>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</si>
  <si>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</si>
  <si>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</si>
  <si>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</si>
  <si>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</si>
  <si>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</si>
  <si>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</si>
  <si>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</si>
  <si>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</si>
  <si>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</si>
  <si>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</si>
  <si>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</si>
  <si>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</si>
  <si>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</si>
  <si>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</si>
  <si>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</si>
  <si>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에너지 필요추정량</t>
    <phoneticPr fontId="1" type="noConversion"/>
  </si>
  <si>
    <t>당류섭취(%)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</si>
  <si>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</si>
  <si>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</si>
  <si>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</si>
  <si>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</si>
  <si>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</si>
  <si>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</si>
  <si>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</si>
  <si>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</si>
  <si>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</si>
  <si>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</si>
  <si>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</si>
  <si>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</si>
  <si>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</si>
  <si>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</si>
  <si>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</si>
  <si>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</si>
  <si>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</si>
  <si>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</si>
  <si>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</si>
  <si>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</si>
  <si>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</si>
  <si>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</si>
  <si>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</si>
  <si>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</si>
  <si>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</si>
  <si>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</si>
  <si>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M</t>
  </si>
  <si>
    <t>정보</t>
    <phoneticPr fontId="1" type="noConversion"/>
  </si>
  <si>
    <t>출력시각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</si>
  <si>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</si>
  <si>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</si>
  <si>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</si>
  <si>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상한섭취량</t>
    <phoneticPr fontId="1" type="noConversion"/>
  </si>
  <si>
    <t>에너지 섭취량</t>
    <phoneticPr fontId="1" type="noConversion"/>
  </si>
  <si>
    <t>당류섭취(g)</t>
    <phoneticPr fontId="1" type="noConversion"/>
  </si>
  <si>
    <t>적정비율(최소)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</si>
  <si>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</si>
  <si>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</si>
  <si>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</si>
  <si>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</si>
  <si>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</si>
  <si>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</si>
  <si>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</si>
  <si>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</si>
  <si>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</si>
  <si>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</si>
  <si>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</si>
  <si>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</si>
  <si>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</si>
  <si>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</si>
  <si>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</si>
  <si>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H1310308</t>
  </si>
  <si>
    <t>엄기태</t>
  </si>
  <si>
    <t>(설문지 : FFQ 95문항 설문지, 사용자 : 엄기태, ID : H1310308)</t>
  </si>
  <si>
    <t>2023년 11월 01일 13:28:40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</si>
</sst>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37.575355999999999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065856"/>
        <c:axId val="810062720"/>
      </c:barChart>
      <c:catAx>
        <c:axId val="81006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062720"/>
        <c:crosses val="autoZero"/>
        <c:auto val="1"/>
        <c:lblAlgn val="ctr"/>
        <c:lblOffset val="100"/>
        <c:noMultiLvlLbl val="0"/>
      </c:catAx>
      <c:valAx>
        <c:axId val="81006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06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2.1775652999999999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20896"/>
        <c:axId val="615317760"/>
      </c:barChart>
      <c:catAx>
        <c:axId val="6153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17760"/>
        <c:crosses val="autoZero"/>
        <c:auto val="1"/>
        <c:lblAlgn val="ctr"/>
        <c:lblOffset val="100"/>
        <c:noMultiLvlLbl val="0"/>
      </c:catAx>
      <c:valAx>
        <c:axId val="61531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21.044722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17368"/>
        <c:axId val="615318936"/>
      </c:barChart>
      <c:catAx>
        <c:axId val="61531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18936"/>
        <c:crosses val="autoZero"/>
        <c:auto val="1"/>
        <c:lblAlgn val="ctr"/>
        <c:lblOffset val="100"/>
        <c:noMultiLvlLbl val="0"/>
      </c:catAx>
      <c:valAx>
        <c:axId val="61531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1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655.70105000000001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20112"/>
        <c:axId val="615320504"/>
      </c:barChart>
      <c:catAx>
        <c:axId val="61532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20504"/>
        <c:crosses val="autoZero"/>
        <c:auto val="1"/>
        <c:lblAlgn val="ctr"/>
        <c:lblOffset val="100"/>
        <c:noMultiLvlLbl val="0"/>
      </c:catAx>
      <c:valAx>
        <c:axId val="61532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2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1521.7562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18544"/>
        <c:axId val="804871024"/>
      </c:barChart>
      <c:catAx>
        <c:axId val="6153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71024"/>
        <c:crosses val="autoZero"/>
        <c:auto val="1"/>
        <c:lblAlgn val="ctr"/>
        <c:lblOffset val="100"/>
        <c:noMultiLvlLbl val="0"/>
      </c:catAx>
      <c:valAx>
        <c:axId val="804871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3.8498437000000001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871416"/>
        <c:axId val="804868672"/>
      </c:barChart>
      <c:catAx>
        <c:axId val="80487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68672"/>
        <c:crosses val="autoZero"/>
        <c:auto val="1"/>
        <c:lblAlgn val="ctr"/>
        <c:lblOffset val="100"/>
        <c:noMultiLvlLbl val="0"/>
      </c:catAx>
      <c:valAx>
        <c:axId val="80486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87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101.17827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868280"/>
        <c:axId val="804869064"/>
      </c:barChart>
      <c:catAx>
        <c:axId val="80486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69064"/>
        <c:crosses val="autoZero"/>
        <c:auto val="1"/>
        <c:lblAlgn val="ctr"/>
        <c:lblOffset val="100"/>
        <c:noMultiLvlLbl val="0"/>
      </c:catAx>
      <c:valAx>
        <c:axId val="80486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86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5.4567056000000003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869456"/>
        <c:axId val="804869848"/>
      </c:barChart>
      <c:catAx>
        <c:axId val="80486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69848"/>
        <c:crosses val="autoZero"/>
        <c:auto val="1"/>
        <c:lblAlgn val="ctr"/>
        <c:lblOffset val="100"/>
        <c:noMultiLvlLbl val="0"/>
      </c:catAx>
      <c:valAx>
        <c:axId val="804869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86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265.58434999999997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47760"/>
        <c:axId val="823851288"/>
      </c:barChart>
      <c:catAx>
        <c:axId val="82384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51288"/>
        <c:crosses val="autoZero"/>
        <c:auto val="1"/>
        <c:lblAlgn val="ctr"/>
        <c:lblOffset val="100"/>
        <c:noMultiLvlLbl val="0"/>
      </c:catAx>
      <c:valAx>
        <c:axId val="823851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4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2.2824947000000002E-3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49328"/>
        <c:axId val="823848152"/>
      </c:barChart>
      <c:catAx>
        <c:axId val="82384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48152"/>
        <c:crosses val="autoZero"/>
        <c:auto val="1"/>
        <c:lblAlgn val="ctr"/>
        <c:lblOffset val="100"/>
        <c:noMultiLvlLbl val="0"/>
      </c:catAx>
      <c:valAx>
        <c:axId val="8238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4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2.4415969999999998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49720"/>
        <c:axId val="823850112"/>
      </c:barChart>
      <c:catAx>
        <c:axId val="82384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50112"/>
        <c:crosses val="autoZero"/>
        <c:auto val="1"/>
        <c:lblAlgn val="ctr"/>
        <c:lblOffset val="100"/>
        <c:noMultiLvlLbl val="0"/>
      </c:catAx>
      <c:valAx>
        <c:axId val="82385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4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10.806787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693328"/>
        <c:axId val="818691368"/>
      </c:barChart>
      <c:catAx>
        <c:axId val="81869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1368"/>
        <c:crosses val="autoZero"/>
        <c:auto val="1"/>
        <c:lblAlgn val="ctr"/>
        <c:lblOffset val="100"/>
        <c:noMultiLvlLbl val="0"/>
      </c:catAx>
      <c:valAx>
        <c:axId val="81869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69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42.801575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6871424"/>
        <c:axId val="946870248"/>
      </c:barChart>
      <c:catAx>
        <c:axId val="94687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870248"/>
        <c:crosses val="autoZero"/>
        <c:auto val="1"/>
        <c:lblAlgn val="ctr"/>
        <c:lblOffset val="100"/>
        <c:noMultiLvlLbl val="0"/>
      </c:catAx>
      <c:valAx>
        <c:axId val="94687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68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64.555719999999994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6869072"/>
        <c:axId val="946871032"/>
      </c:barChart>
      <c:catAx>
        <c:axId val="94686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871032"/>
        <c:crosses val="autoZero"/>
        <c:auto val="1"/>
        <c:lblAlgn val="ctr"/>
        <c:lblOffset val="100"/>
        <c:noMultiLvlLbl val="0"/>
      </c:catAx>
      <c:valAx>
        <c:axId val="94687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686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0.58099999999999996</c:v>
                </c:pt>
                <c:pt idx="1">
                  <c:v>4.9359999999999999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946868288"/>
        <c:axId val="946868680"/>
      </c:barChart>
      <c:catAx>
        <c:axId val="9468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868680"/>
        <c:crosses val="autoZero"/>
        <c:auto val="1"/>
        <c:lblAlgn val="ctr"/>
        <c:lblOffset val="100"/>
        <c:noMultiLvlLbl val="0"/>
      </c:catAx>
      <c:valAx>
        <c:axId val="94686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68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127.0599365234375</c:v>
                </c:pt>
                <c:pt idx="1">
                  <c:v>5.7824447751045227E-2</c:v>
                </c:pt>
                <c:pt idx="2">
                  <c:v>1.9072626829147339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455.01593000000003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361880"/>
        <c:axId val="220361488"/>
      </c:barChart>
      <c:catAx>
        <c:axId val="22036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61488"/>
        <c:crosses val="autoZero"/>
        <c:auto val="1"/>
        <c:lblAlgn val="ctr"/>
        <c:lblOffset val="100"/>
        <c:noMultiLvlLbl val="0"/>
      </c:catAx>
      <c:valAx>
        <c:axId val="22036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8.1760179999999991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363448"/>
        <c:axId val="220362272"/>
      </c:barChart>
      <c:catAx>
        <c:axId val="22036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62272"/>
        <c:crosses val="autoZero"/>
        <c:auto val="1"/>
        <c:lblAlgn val="ctr"/>
        <c:lblOffset val="100"/>
        <c:noMultiLvlLbl val="0"/>
      </c:catAx>
      <c:valAx>
        <c:axId val="22036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75.944000000000003</c:v>
                </c:pt>
                <c:pt idx="1">
                  <c:v>9.7710000000000008</c:v>
                </c:pt>
                <c:pt idx="2">
                  <c:v>14.285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20362664"/>
        <c:axId val="220363056"/>
      </c:barChart>
      <c:catAx>
        <c:axId val="22036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63056"/>
        <c:crosses val="autoZero"/>
        <c:auto val="1"/>
        <c:lblAlgn val="ctr"/>
        <c:lblOffset val="100"/>
        <c:noMultiLvlLbl val="0"/>
      </c:catAx>
      <c:valAx>
        <c:axId val="22036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1195.4586999999999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364232"/>
        <c:axId val="938728184"/>
      </c:barChart>
      <c:catAx>
        <c:axId val="22036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8184"/>
        <c:crosses val="autoZero"/>
        <c:auto val="1"/>
        <c:lblAlgn val="ctr"/>
        <c:lblOffset val="100"/>
        <c:noMultiLvlLbl val="0"/>
      </c:catAx>
      <c:valAx>
        <c:axId val="938728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34.007156000000002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727400"/>
        <c:axId val="938727792"/>
      </c:barChart>
      <c:catAx>
        <c:axId val="93872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7792"/>
        <c:crosses val="autoZero"/>
        <c:auto val="1"/>
        <c:lblAlgn val="ctr"/>
        <c:lblOffset val="100"/>
        <c:noMultiLvlLbl val="0"/>
      </c:catAx>
      <c:valAx>
        <c:axId val="93872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72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221.96404999999999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728968"/>
        <c:axId val="938725440"/>
      </c:barChart>
      <c:catAx>
        <c:axId val="93872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5440"/>
        <c:crosses val="autoZero"/>
        <c:auto val="1"/>
        <c:lblAlgn val="ctr"/>
        <c:lblOffset val="100"/>
        <c:noMultiLvlLbl val="0"/>
      </c:catAx>
      <c:valAx>
        <c:axId val="93872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72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0.89536136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690976"/>
        <c:axId val="818692152"/>
      </c:barChart>
      <c:catAx>
        <c:axId val="8186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2152"/>
        <c:crosses val="autoZero"/>
        <c:auto val="1"/>
        <c:lblAlgn val="ctr"/>
        <c:lblOffset val="100"/>
        <c:noMultiLvlLbl val="0"/>
      </c:catAx>
      <c:valAx>
        <c:axId val="81869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6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2022.57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726224"/>
        <c:axId val="938726616"/>
      </c:barChart>
      <c:catAx>
        <c:axId val="93872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6616"/>
        <c:crosses val="autoZero"/>
        <c:auto val="1"/>
        <c:lblAlgn val="ctr"/>
        <c:lblOffset val="100"/>
        <c:noMultiLvlLbl val="0"/>
      </c:catAx>
      <c:valAx>
        <c:axId val="93872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72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4.8491435000000003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024616"/>
        <c:axId val="197028144"/>
      </c:barChart>
      <c:catAx>
        <c:axId val="19702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28144"/>
        <c:crosses val="autoZero"/>
        <c:auto val="1"/>
        <c:lblAlgn val="ctr"/>
        <c:lblOffset val="100"/>
        <c:noMultiLvlLbl val="0"/>
      </c:catAx>
      <c:valAx>
        <c:axId val="19702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02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0.33926898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026576"/>
        <c:axId val="197025400"/>
      </c:barChart>
      <c:catAx>
        <c:axId val="19702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25400"/>
        <c:crosses val="autoZero"/>
        <c:auto val="1"/>
        <c:lblAlgn val="ctr"/>
        <c:lblOffset val="100"/>
        <c:noMultiLvlLbl val="0"/>
      </c:catAx>
      <c:valAx>
        <c:axId val="19702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02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149.07773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53904"/>
        <c:axId val="810654688"/>
      </c:barChart>
      <c:catAx>
        <c:axId val="81065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54688"/>
        <c:crosses val="autoZero"/>
        <c:auto val="1"/>
        <c:lblAlgn val="ctr"/>
        <c:lblOffset val="100"/>
        <c:noMultiLvlLbl val="0"/>
      </c:catAx>
      <c:valAx>
        <c:axId val="81065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5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0.80264305999999996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51944"/>
        <c:axId val="810654296"/>
      </c:barChart>
      <c:catAx>
        <c:axId val="8106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54296"/>
        <c:crosses val="autoZero"/>
        <c:auto val="1"/>
        <c:lblAlgn val="ctr"/>
        <c:lblOffset val="100"/>
        <c:noMultiLvlLbl val="0"/>
      </c:catAx>
      <c:valAx>
        <c:axId val="810654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5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6.6028346999999998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52336"/>
        <c:axId val="810653120"/>
      </c:barChart>
      <c:catAx>
        <c:axId val="8106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53120"/>
        <c:crosses val="autoZero"/>
        <c:auto val="1"/>
        <c:lblAlgn val="ctr"/>
        <c:lblOffset val="100"/>
        <c:noMultiLvlLbl val="0"/>
      </c:catAx>
      <c:valAx>
        <c:axId val="8106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5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0.33926898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92512"/>
        <c:axId val="563892120"/>
      </c:barChart>
      <c:catAx>
        <c:axId val="56389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892120"/>
        <c:crosses val="autoZero"/>
        <c:auto val="1"/>
        <c:lblAlgn val="ctr"/>
        <c:lblOffset val="100"/>
        <c:noMultiLvlLbl val="0"/>
      </c:catAx>
      <c:valAx>
        <c:axId val="563892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176.72257999999999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90944"/>
        <c:axId val="818692544"/>
      </c:barChart>
      <c:catAx>
        <c:axId val="56389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2544"/>
        <c:crosses val="autoZero"/>
        <c:auto val="1"/>
        <c:lblAlgn val="ctr"/>
        <c:lblOffset val="100"/>
        <c:noMultiLvlLbl val="0"/>
      </c:catAx>
      <c:valAx>
        <c:axId val="81869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1.9072627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692936"/>
        <c:axId val="818693720"/>
      </c:barChart>
      <c:catAx>
        <c:axId val="8186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3720"/>
        <c:crosses val="autoZero"/>
        <c:auto val="1"/>
        <c:lblAlgn val="ctr"/>
        <c:lblOffset val="100"/>
        <c:noMultiLvlLbl val="0"/>
      </c:catAx>
      <c:valAx>
        <c:axId val="81869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6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엄기태, ID : H1310308)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01일 13:28:40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1195.4586999999999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37.575355999999999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10.806787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75.944000000000003</v>
      </c>
      <c r="G8" s="59">
        <f>'DRIs DATA 입력'!G8</f>
        <v>9.7710000000000008</v>
      </c>
      <c r="H8" s="59">
        <f>'DRIs DATA 입력'!H8</f>
        <v>14.285</v>
      </c>
      <c r="I8" s="46"/>
      <c r="J8" s="59" t="s">
        <v>216</v>
      </c>
      <c r="K8" s="59">
        <f>'DRIs DATA 입력'!K8</f>
        <v>0.58099999999999996</v>
      </c>
      <c r="L8" s="59">
        <f>'DRIs DATA 입력'!L8</f>
        <v>4.9359999999999999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455.01593000000003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8.1760179999999991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0.89536136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149.07773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34.007156000000002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0.57590269999999999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0.80264305999999996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6.6028346999999998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0.33926898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176.72257999999999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1.9072627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2.1775652999999999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21.044722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221.96404999999999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655.70105000000001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2022.57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1521.7562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3.8498437000000001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101.17827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4.8491435000000003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5.4567056000000003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265.58434999999997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2.2824947000000002E-3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2.4415969999999998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42.801575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64.555719999999994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E57" sqref="E57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316</v>
      </c>
      <c r="B1" s="61" t="s">
        <v>342</v>
      </c>
      <c r="G1" s="62" t="s">
        <v>317</v>
      </c>
      <c r="H1" s="61" t="s">
        <v>343</v>
      </c>
    </row>
    <row r="3" spans="1:33" x14ac:dyDescent="0.3">
      <c r="A3" s="70" t="s">
        <v>276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  <c r="AB4" s="69" t="s">
        <v>281</v>
      </c>
      <c r="AC4" s="69"/>
      <c r="AD4" s="69"/>
      <c r="AE4" s="69"/>
      <c r="AF4" s="69"/>
      <c r="AG4" s="69"/>
    </row>
    <row r="5" spans="1:33" x14ac:dyDescent="0.3">
      <c r="A5" s="65"/>
      <c r="B5" s="65" t="s">
        <v>318</v>
      </c>
      <c r="C5" s="65" t="s">
        <v>319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320</v>
      </c>
      <c r="N5" s="65"/>
      <c r="O5" s="65" t="s">
        <v>284</v>
      </c>
      <c r="P5" s="65" t="s">
        <v>285</v>
      </c>
      <c r="Q5" s="65" t="s">
        <v>286</v>
      </c>
      <c r="R5" s="65" t="s">
        <v>321</v>
      </c>
      <c r="S5" s="65" t="s">
        <v>319</v>
      </c>
      <c r="U5" s="65"/>
      <c r="V5" s="65" t="s">
        <v>284</v>
      </c>
      <c r="W5" s="65" t="s">
        <v>285</v>
      </c>
      <c r="X5" s="65" t="s">
        <v>286</v>
      </c>
      <c r="Y5" s="65" t="s">
        <v>321</v>
      </c>
      <c r="Z5" s="65" t="s">
        <v>319</v>
      </c>
      <c r="AB5" s="65"/>
      <c r="AC5" s="65" t="s">
        <v>287</v>
      </c>
      <c r="AD5" s="65" t="s">
        <v>322</v>
      </c>
      <c r="AE5" s="65" t="s">
        <v>281</v>
      </c>
      <c r="AF5" s="65" t="s">
        <v>323</v>
      </c>
      <c r="AG5" s="65" t="s">
        <v>288</v>
      </c>
    </row>
    <row r="6" spans="1:33" x14ac:dyDescent="0.3">
      <c r="A6" s="65" t="s">
        <v>277</v>
      </c>
      <c r="B6" s="65">
        <v>2400</v>
      </c>
      <c r="C6" s="65">
        <v>1195.4586999999999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289</v>
      </c>
      <c r="O6" s="65">
        <v>50</v>
      </c>
      <c r="P6" s="65">
        <v>65</v>
      </c>
      <c r="Q6" s="65">
        <v>0</v>
      </c>
      <c r="R6" s="65">
        <v>0</v>
      </c>
      <c r="S6" s="65">
        <v>37.575355999999999</v>
      </c>
      <c r="U6" s="65" t="s">
        <v>325</v>
      </c>
      <c r="V6" s="65">
        <v>0</v>
      </c>
      <c r="W6" s="65">
        <v>0</v>
      </c>
      <c r="X6" s="65">
        <v>30</v>
      </c>
      <c r="Y6" s="65">
        <v>0</v>
      </c>
      <c r="Z6" s="65">
        <v>10.806787</v>
      </c>
      <c r="AB6" s="65" t="s">
        <v>326</v>
      </c>
      <c r="AC6" s="65">
        <v>2400</v>
      </c>
      <c r="AD6" s="65">
        <v>1195.4586999999999</v>
      </c>
      <c r="AE6" s="65">
        <v>127.29629516601562</v>
      </c>
      <c r="AF6" s="65">
        <v>31.824074</v>
      </c>
      <c r="AG6" s="65">
        <v>10.648321927117168</v>
      </c>
    </row>
    <row r="7" spans="1:33" x14ac:dyDescent="0.3">
      <c r="E7" s="65" t="s">
        <v>327</v>
      </c>
      <c r="F7" s="65">
        <v>65</v>
      </c>
      <c r="G7" s="65">
        <v>30</v>
      </c>
      <c r="H7" s="65">
        <v>20</v>
      </c>
      <c r="J7" s="65" t="s">
        <v>327</v>
      </c>
      <c r="K7" s="65">
        <v>1</v>
      </c>
      <c r="L7" s="65">
        <v>10</v>
      </c>
    </row>
    <row r="8" spans="1:33" x14ac:dyDescent="0.3">
      <c r="E8" s="65" t="s">
        <v>328</v>
      </c>
      <c r="F8" s="65">
        <v>75.944000000000003</v>
      </c>
      <c r="G8" s="65">
        <v>9.7710000000000008</v>
      </c>
      <c r="H8" s="65">
        <v>14.285</v>
      </c>
      <c r="J8" s="65" t="s">
        <v>328</v>
      </c>
      <c r="K8" s="65">
        <v>0.58099999999999996</v>
      </c>
      <c r="L8" s="65">
        <v>4.9359999999999999</v>
      </c>
    </row>
    <row r="13" spans="1:33" x14ac:dyDescent="0.3">
      <c r="A13" s="70" t="s">
        <v>290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291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33" x14ac:dyDescent="0.3">
      <c r="A15" s="65"/>
      <c r="B15" s="65" t="s">
        <v>284</v>
      </c>
      <c r="C15" s="65" t="s">
        <v>285</v>
      </c>
      <c r="D15" s="65" t="s">
        <v>286</v>
      </c>
      <c r="E15" s="65" t="s">
        <v>321</v>
      </c>
      <c r="F15" s="65" t="s">
        <v>319</v>
      </c>
      <c r="H15" s="65"/>
      <c r="I15" s="65" t="s">
        <v>284</v>
      </c>
      <c r="J15" s="65" t="s">
        <v>285</v>
      </c>
      <c r="K15" s="65" t="s">
        <v>286</v>
      </c>
      <c r="L15" s="65" t="s">
        <v>321</v>
      </c>
      <c r="M15" s="65" t="s">
        <v>319</v>
      </c>
      <c r="O15" s="65"/>
      <c r="P15" s="65" t="s">
        <v>284</v>
      </c>
      <c r="Q15" s="65" t="s">
        <v>285</v>
      </c>
      <c r="R15" s="65" t="s">
        <v>286</v>
      </c>
      <c r="S15" s="65" t="s">
        <v>321</v>
      </c>
      <c r="T15" s="65" t="s">
        <v>319</v>
      </c>
      <c r="V15" s="65"/>
      <c r="W15" s="65" t="s">
        <v>284</v>
      </c>
      <c r="X15" s="65" t="s">
        <v>285</v>
      </c>
      <c r="Y15" s="65" t="s">
        <v>286</v>
      </c>
      <c r="Z15" s="65" t="s">
        <v>321</v>
      </c>
      <c r="AA15" s="65" t="s">
        <v>319</v>
      </c>
    </row>
    <row r="16" spans="1:33" x14ac:dyDescent="0.3">
      <c r="A16" s="65" t="s">
        <v>329</v>
      </c>
      <c r="B16" s="65">
        <v>560</v>
      </c>
      <c r="C16" s="65">
        <v>800</v>
      </c>
      <c r="D16" s="65">
        <v>0</v>
      </c>
      <c r="E16" s="65">
        <v>3000</v>
      </c>
      <c r="F16" s="65">
        <v>455.01593000000003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8.1760179999999991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0.89536136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149.07773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330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299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331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284</v>
      </c>
      <c r="C25" s="65" t="s">
        <v>285</v>
      </c>
      <c r="D25" s="65" t="s">
        <v>286</v>
      </c>
      <c r="E25" s="65" t="s">
        <v>321</v>
      </c>
      <c r="F25" s="65" t="s">
        <v>319</v>
      </c>
      <c r="H25" s="65"/>
      <c r="I25" s="65" t="s">
        <v>284</v>
      </c>
      <c r="J25" s="65" t="s">
        <v>285</v>
      </c>
      <c r="K25" s="65" t="s">
        <v>286</v>
      </c>
      <c r="L25" s="65" t="s">
        <v>321</v>
      </c>
      <c r="M25" s="65" t="s">
        <v>319</v>
      </c>
      <c r="O25" s="65"/>
      <c r="P25" s="65" t="s">
        <v>284</v>
      </c>
      <c r="Q25" s="65" t="s">
        <v>285</v>
      </c>
      <c r="R25" s="65" t="s">
        <v>286</v>
      </c>
      <c r="S25" s="65" t="s">
        <v>321</v>
      </c>
      <c r="T25" s="65" t="s">
        <v>319</v>
      </c>
      <c r="V25" s="65"/>
      <c r="W25" s="65" t="s">
        <v>284</v>
      </c>
      <c r="X25" s="65" t="s">
        <v>285</v>
      </c>
      <c r="Y25" s="65" t="s">
        <v>286</v>
      </c>
      <c r="Z25" s="65" t="s">
        <v>321</v>
      </c>
      <c r="AA25" s="65" t="s">
        <v>319</v>
      </c>
      <c r="AC25" s="65"/>
      <c r="AD25" s="65" t="s">
        <v>284</v>
      </c>
      <c r="AE25" s="65" t="s">
        <v>285</v>
      </c>
      <c r="AF25" s="65" t="s">
        <v>286</v>
      </c>
      <c r="AG25" s="65" t="s">
        <v>321</v>
      </c>
      <c r="AH25" s="65" t="s">
        <v>319</v>
      </c>
      <c r="AJ25" s="65"/>
      <c r="AK25" s="65" t="s">
        <v>284</v>
      </c>
      <c r="AL25" s="65" t="s">
        <v>285</v>
      </c>
      <c r="AM25" s="65" t="s">
        <v>286</v>
      </c>
      <c r="AN25" s="65" t="s">
        <v>321</v>
      </c>
      <c r="AO25" s="65" t="s">
        <v>319</v>
      </c>
      <c r="AQ25" s="65"/>
      <c r="AR25" s="65" t="s">
        <v>284</v>
      </c>
      <c r="AS25" s="65" t="s">
        <v>285</v>
      </c>
      <c r="AT25" s="65" t="s">
        <v>286</v>
      </c>
      <c r="AU25" s="65" t="s">
        <v>321</v>
      </c>
      <c r="AV25" s="65" t="s">
        <v>319</v>
      </c>
      <c r="AX25" s="65"/>
      <c r="AY25" s="65" t="s">
        <v>284</v>
      </c>
      <c r="AZ25" s="65" t="s">
        <v>285</v>
      </c>
      <c r="BA25" s="65" t="s">
        <v>286</v>
      </c>
      <c r="BB25" s="65" t="s">
        <v>321</v>
      </c>
      <c r="BC25" s="65" t="s">
        <v>319</v>
      </c>
      <c r="BE25" s="65"/>
      <c r="BF25" s="65" t="s">
        <v>284</v>
      </c>
      <c r="BG25" s="65" t="s">
        <v>285</v>
      </c>
      <c r="BH25" s="65" t="s">
        <v>286</v>
      </c>
      <c r="BI25" s="65" t="s">
        <v>321</v>
      </c>
      <c r="BJ25" s="65" t="s">
        <v>319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34.007156000000002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0.57590269999999999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0.80264305999999996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6.6028346999999998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0.33926898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176.72257999999999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1.9072627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2.1775652999999999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21.044722</v>
      </c>
    </row>
    <row r="33" spans="1:62" x14ac:dyDescent="0.3">
      <c r="A33" s="70" t="s">
        <v>332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304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333</v>
      </c>
      <c r="W34" s="69"/>
      <c r="X34" s="69"/>
      <c r="Y34" s="69"/>
      <c r="Z34" s="69"/>
      <c r="AA34" s="69"/>
      <c r="AC34" s="69" t="s">
        <v>305</v>
      </c>
      <c r="AD34" s="69"/>
      <c r="AE34" s="69"/>
      <c r="AF34" s="69"/>
      <c r="AG34" s="69"/>
      <c r="AH34" s="69"/>
      <c r="AJ34" s="69" t="s">
        <v>334</v>
      </c>
      <c r="AK34" s="69"/>
      <c r="AL34" s="69"/>
      <c r="AM34" s="69"/>
      <c r="AN34" s="69"/>
      <c r="AO34" s="69"/>
    </row>
    <row r="35" spans="1:62" ht="33" x14ac:dyDescent="0.3">
      <c r="A35" s="65"/>
      <c r="B35" s="65" t="s">
        <v>284</v>
      </c>
      <c r="C35" s="65" t="s">
        <v>285</v>
      </c>
      <c r="D35" s="65" t="s">
        <v>286</v>
      </c>
      <c r="E35" s="65" t="s">
        <v>321</v>
      </c>
      <c r="F35" s="65" t="s">
        <v>319</v>
      </c>
      <c r="H35" s="65"/>
      <c r="I35" s="65" t="s">
        <v>284</v>
      </c>
      <c r="J35" s="65" t="s">
        <v>285</v>
      </c>
      <c r="K35" s="65" t="s">
        <v>286</v>
      </c>
      <c r="L35" s="65" t="s">
        <v>321</v>
      </c>
      <c r="M35" s="65" t="s">
        <v>319</v>
      </c>
      <c r="O35" s="65"/>
      <c r="P35" s="65" t="s">
        <v>284</v>
      </c>
      <c r="Q35" s="65" t="s">
        <v>285</v>
      </c>
      <c r="R35" s="65" t="s">
        <v>286</v>
      </c>
      <c r="S35" s="64" t="s">
        <v>335</v>
      </c>
      <c r="T35" s="65" t="s">
        <v>319</v>
      </c>
      <c r="V35" s="65"/>
      <c r="W35" s="65" t="s">
        <v>284</v>
      </c>
      <c r="X35" s="65" t="s">
        <v>285</v>
      </c>
      <c r="Y35" s="65" t="s">
        <v>286</v>
      </c>
      <c r="Z35" s="65" t="s">
        <v>321</v>
      </c>
      <c r="AA35" s="65" t="s">
        <v>319</v>
      </c>
      <c r="AC35" s="65"/>
      <c r="AD35" s="65" t="s">
        <v>284</v>
      </c>
      <c r="AE35" s="65" t="s">
        <v>285</v>
      </c>
      <c r="AF35" s="65" t="s">
        <v>286</v>
      </c>
      <c r="AG35" s="65" t="s">
        <v>321</v>
      </c>
      <c r="AH35" s="65" t="s">
        <v>319</v>
      </c>
      <c r="AJ35" s="65"/>
      <c r="AK35" s="65" t="s">
        <v>284</v>
      </c>
      <c r="AL35" s="65" t="s">
        <v>285</v>
      </c>
      <c r="AM35" s="65" t="s">
        <v>286</v>
      </c>
      <c r="AN35" s="65" t="s">
        <v>321</v>
      </c>
      <c r="AO35" s="65" t="s">
        <v>319</v>
      </c>
    </row>
    <row r="36" spans="1:62" x14ac:dyDescent="0.3">
      <c r="A36" s="65" t="s">
        <v>17</v>
      </c>
      <c r="B36" s="65">
        <v>650</v>
      </c>
      <c r="C36" s="65">
        <v>800</v>
      </c>
      <c r="D36" s="65">
        <v>0</v>
      </c>
      <c r="E36" s="65">
        <v>2500</v>
      </c>
      <c r="F36" s="65">
        <v>221.96404999999999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655.70105000000001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2022.57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1521.7562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3.8498437000000001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101.17827</v>
      </c>
    </row>
    <row r="43" spans="1:62" x14ac:dyDescent="0.3">
      <c r="A43" s="70" t="s">
        <v>306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336</v>
      </c>
      <c r="B44" s="69"/>
      <c r="C44" s="69"/>
      <c r="D44" s="69"/>
      <c r="E44" s="69"/>
      <c r="F44" s="69"/>
      <c r="H44" s="69" t="s">
        <v>307</v>
      </c>
      <c r="I44" s="69"/>
      <c r="J44" s="69"/>
      <c r="K44" s="69"/>
      <c r="L44" s="69"/>
      <c r="M44" s="69"/>
      <c r="O44" s="69" t="s">
        <v>308</v>
      </c>
      <c r="P44" s="69"/>
      <c r="Q44" s="69"/>
      <c r="R44" s="69"/>
      <c r="S44" s="69"/>
      <c r="T44" s="69"/>
      <c r="V44" s="69" t="s">
        <v>309</v>
      </c>
      <c r="W44" s="69"/>
      <c r="X44" s="69"/>
      <c r="Y44" s="69"/>
      <c r="Z44" s="69"/>
      <c r="AA44" s="69"/>
      <c r="AC44" s="69" t="s">
        <v>310</v>
      </c>
      <c r="AD44" s="69"/>
      <c r="AE44" s="69"/>
      <c r="AF44" s="69"/>
      <c r="AG44" s="69"/>
      <c r="AH44" s="69"/>
      <c r="AJ44" s="69" t="s">
        <v>311</v>
      </c>
      <c r="AK44" s="69"/>
      <c r="AL44" s="69"/>
      <c r="AM44" s="69"/>
      <c r="AN44" s="69"/>
      <c r="AO44" s="69"/>
      <c r="AQ44" s="69" t="s">
        <v>312</v>
      </c>
      <c r="AR44" s="69"/>
      <c r="AS44" s="69"/>
      <c r="AT44" s="69"/>
      <c r="AU44" s="69"/>
      <c r="AV44" s="69"/>
      <c r="AX44" s="69" t="s">
        <v>337</v>
      </c>
      <c r="AY44" s="69"/>
      <c r="AZ44" s="69"/>
      <c r="BA44" s="69"/>
      <c r="BB44" s="69"/>
      <c r="BC44" s="69"/>
      <c r="BE44" s="69" t="s">
        <v>313</v>
      </c>
      <c r="BF44" s="69"/>
      <c r="BG44" s="69"/>
      <c r="BH44" s="69"/>
      <c r="BI44" s="69"/>
      <c r="BJ44" s="69"/>
    </row>
    <row r="45" spans="1:62" x14ac:dyDescent="0.3">
      <c r="A45" s="65"/>
      <c r="B45" s="65" t="s">
        <v>284</v>
      </c>
      <c r="C45" s="65" t="s">
        <v>285</v>
      </c>
      <c r="D45" s="65" t="s">
        <v>286</v>
      </c>
      <c r="E45" s="65" t="s">
        <v>321</v>
      </c>
      <c r="F45" s="65" t="s">
        <v>319</v>
      </c>
      <c r="H45" s="65"/>
      <c r="I45" s="65" t="s">
        <v>284</v>
      </c>
      <c r="J45" s="65" t="s">
        <v>285</v>
      </c>
      <c r="K45" s="65" t="s">
        <v>286</v>
      </c>
      <c r="L45" s="65" t="s">
        <v>321</v>
      </c>
      <c r="M45" s="65" t="s">
        <v>319</v>
      </c>
      <c r="O45" s="65"/>
      <c r="P45" s="65" t="s">
        <v>284</v>
      </c>
      <c r="Q45" s="65" t="s">
        <v>285</v>
      </c>
      <c r="R45" s="65" t="s">
        <v>286</v>
      </c>
      <c r="S45" s="65" t="s">
        <v>321</v>
      </c>
      <c r="T45" s="65" t="s">
        <v>319</v>
      </c>
      <c r="V45" s="65"/>
      <c r="W45" s="65" t="s">
        <v>284</v>
      </c>
      <c r="X45" s="65" t="s">
        <v>285</v>
      </c>
      <c r="Y45" s="65" t="s">
        <v>286</v>
      </c>
      <c r="Z45" s="65" t="s">
        <v>321</v>
      </c>
      <c r="AA45" s="65" t="s">
        <v>319</v>
      </c>
      <c r="AC45" s="65"/>
      <c r="AD45" s="65" t="s">
        <v>284</v>
      </c>
      <c r="AE45" s="65" t="s">
        <v>285</v>
      </c>
      <c r="AF45" s="65" t="s">
        <v>286</v>
      </c>
      <c r="AG45" s="65" t="s">
        <v>321</v>
      </c>
      <c r="AH45" s="65" t="s">
        <v>319</v>
      </c>
      <c r="AJ45" s="65"/>
      <c r="AK45" s="65" t="s">
        <v>284</v>
      </c>
      <c r="AL45" s="65" t="s">
        <v>285</v>
      </c>
      <c r="AM45" s="65" t="s">
        <v>286</v>
      </c>
      <c r="AN45" s="65" t="s">
        <v>321</v>
      </c>
      <c r="AO45" s="65" t="s">
        <v>319</v>
      </c>
      <c r="AQ45" s="65"/>
      <c r="AR45" s="65" t="s">
        <v>284</v>
      </c>
      <c r="AS45" s="65" t="s">
        <v>285</v>
      </c>
      <c r="AT45" s="65" t="s">
        <v>286</v>
      </c>
      <c r="AU45" s="65" t="s">
        <v>321</v>
      </c>
      <c r="AV45" s="65" t="s">
        <v>319</v>
      </c>
      <c r="AX45" s="65"/>
      <c r="AY45" s="65" t="s">
        <v>284</v>
      </c>
      <c r="AZ45" s="65" t="s">
        <v>285</v>
      </c>
      <c r="BA45" s="65" t="s">
        <v>286</v>
      </c>
      <c r="BB45" s="65" t="s">
        <v>321</v>
      </c>
      <c r="BC45" s="65" t="s">
        <v>319</v>
      </c>
      <c r="BE45" s="65"/>
      <c r="BF45" s="65" t="s">
        <v>284</v>
      </c>
      <c r="BG45" s="65" t="s">
        <v>285</v>
      </c>
      <c r="BH45" s="65" t="s">
        <v>286</v>
      </c>
      <c r="BI45" s="65" t="s">
        <v>321</v>
      </c>
      <c r="BJ45" s="65" t="s">
        <v>319</v>
      </c>
    </row>
    <row r="46" spans="1:62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4.8491435000000003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5.4567056000000003</v>
      </c>
      <c r="O46" s="65" t="s">
        <v>338</v>
      </c>
      <c r="P46" s="65">
        <v>650</v>
      </c>
      <c r="Q46" s="65">
        <v>850</v>
      </c>
      <c r="R46" s="65">
        <v>0</v>
      </c>
      <c r="S46" s="65">
        <v>10000</v>
      </c>
      <c r="T46" s="65">
        <v>265.58434999999997</v>
      </c>
      <c r="V46" s="65" t="s">
        <v>29</v>
      </c>
      <c r="W46" s="65">
        <v>0</v>
      </c>
      <c r="X46" s="65">
        <v>0</v>
      </c>
      <c r="Y46" s="65">
        <v>3.4</v>
      </c>
      <c r="Z46" s="65">
        <v>10</v>
      </c>
      <c r="AA46" s="65">
        <v>2.2824947000000002E-3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2.4415969999999998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42.801575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64.555719999999994</v>
      </c>
      <c r="AX46" s="65" t="s">
        <v>314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F18" sqref="F18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340</v>
      </c>
      <c r="B2" s="61" t="s">
        <v>341</v>
      </c>
      <c r="C2" s="61" t="s">
        <v>315</v>
      </c>
      <c r="D2" s="61">
        <v>34</v>
      </c>
      <c r="E2" s="61">
        <v>1195.458740234375</v>
      </c>
      <c r="F2" s="61">
        <v>199.76971435546875</v>
      </c>
      <c r="G2" s="61">
        <v>25.702278137207031</v>
      </c>
      <c r="H2" s="61">
        <v>6.9645872116088867</v>
      </c>
      <c r="I2" s="61">
        <v>18.737689971923828</v>
      </c>
      <c r="J2" s="61">
        <v>37.575355529785156</v>
      </c>
      <c r="K2" s="61">
        <v>19.068241119384766</v>
      </c>
      <c r="L2" s="61">
        <v>18.507116317749023</v>
      </c>
      <c r="M2" s="61">
        <v>10.80678653717041</v>
      </c>
      <c r="N2" s="61">
        <v>2.048088550567627</v>
      </c>
      <c r="O2" s="61">
        <v>6.1464681625366211</v>
      </c>
      <c r="P2" s="61">
        <v>31.824073791503906</v>
      </c>
      <c r="Q2" s="61">
        <v>12.953720092773438</v>
      </c>
      <c r="R2" s="61">
        <v>7.0892152786254883</v>
      </c>
      <c r="S2" s="61">
        <v>7.4202442169189453</v>
      </c>
      <c r="T2" s="61">
        <v>0.78187286853790283</v>
      </c>
      <c r="U2" s="61">
        <v>2.9969184398651123</v>
      </c>
      <c r="V2" s="61">
        <v>2.1276328712701797E-2</v>
      </c>
      <c r="W2" s="61">
        <v>441.31997680664062</v>
      </c>
      <c r="X2" s="61">
        <v>9.8173933029174805</v>
      </c>
      <c r="Y2" s="61">
        <v>281.3983154296875</v>
      </c>
      <c r="Z2" s="61">
        <v>455.01593017578125</v>
      </c>
      <c r="AA2" s="61">
        <v>107.77976989746094</v>
      </c>
      <c r="AB2" s="61">
        <v>2083.418701171875</v>
      </c>
      <c r="AC2" s="61">
        <v>0.89536136388778687</v>
      </c>
      <c r="AD2" s="61">
        <v>5.4544550366699696E-3</v>
      </c>
      <c r="AE2" s="61">
        <v>0.86954468488693237</v>
      </c>
      <c r="AF2" s="61">
        <v>8.1760177612304687</v>
      </c>
      <c r="AG2" s="61">
        <v>3.1302320957183838</v>
      </c>
      <c r="AH2" s="61">
        <v>2.5936214923858643</v>
      </c>
      <c r="AI2" s="61">
        <v>0.11791761219501495</v>
      </c>
      <c r="AJ2" s="61">
        <v>3.8013849258422852</v>
      </c>
      <c r="AK2" s="61">
        <v>1.1556400060653687</v>
      </c>
      <c r="AL2" s="61">
        <v>0.18153712153434753</v>
      </c>
      <c r="AM2" s="61">
        <v>0.16793805360794067</v>
      </c>
      <c r="AN2" s="61">
        <v>0.13284330070018768</v>
      </c>
      <c r="AO2" s="61">
        <v>2.9380787163972855E-2</v>
      </c>
      <c r="AP2" s="61">
        <v>149.07772827148437</v>
      </c>
      <c r="AQ2" s="61">
        <v>131.08126831054687</v>
      </c>
      <c r="AR2" s="61">
        <v>6.9921245574951172</v>
      </c>
      <c r="AS2" s="61">
        <v>34.007156372070313</v>
      </c>
      <c r="AT2" s="61">
        <v>0.57590270042419434</v>
      </c>
      <c r="AU2" s="61">
        <v>0.8026430606842041</v>
      </c>
      <c r="AV2" s="61">
        <v>6.6028347015380859</v>
      </c>
      <c r="AW2" s="61">
        <v>6.3863205909729004</v>
      </c>
      <c r="AX2" s="61">
        <v>0.87127315998077393</v>
      </c>
      <c r="AY2" s="61">
        <v>1.3973596096038818</v>
      </c>
      <c r="AZ2" s="61">
        <v>0.33926898241043091</v>
      </c>
      <c r="BA2" s="61">
        <v>176.72257995605469</v>
      </c>
      <c r="BB2" s="61">
        <v>127.0599365234375</v>
      </c>
      <c r="BC2" s="61">
        <v>5.7824447751045227E-2</v>
      </c>
      <c r="BD2" s="61">
        <v>1.9072626829147339</v>
      </c>
      <c r="BE2" s="61">
        <v>2.177565336227417</v>
      </c>
      <c r="BF2" s="61">
        <v>21.044721603393555</v>
      </c>
      <c r="BG2" s="61">
        <v>7.8407749533653259E-2</v>
      </c>
      <c r="BH2" s="61">
        <v>221.96405029296875</v>
      </c>
      <c r="BI2" s="61">
        <v>132.05830383300781</v>
      </c>
      <c r="BJ2" s="61">
        <v>89.905738830566406</v>
      </c>
      <c r="BK2" s="61">
        <v>655.7010498046875</v>
      </c>
      <c r="BL2" s="61">
        <v>2022.5699462890625</v>
      </c>
      <c r="BM2" s="61">
        <v>3.8498437404632568</v>
      </c>
      <c r="BN2" s="61">
        <v>1521.7562255859375</v>
      </c>
      <c r="BO2" s="61">
        <v>101.17826843261719</v>
      </c>
      <c r="BP2" s="61">
        <v>4.8491435050964355</v>
      </c>
      <c r="BQ2" s="61">
        <v>2.9726631641387939</v>
      </c>
      <c r="BR2" s="61">
        <v>1.8764802217483521</v>
      </c>
      <c r="BS2" s="61">
        <v>5.4567055702209473</v>
      </c>
      <c r="BT2" s="61">
        <v>265.5843505859375</v>
      </c>
      <c r="BU2" s="61">
        <v>2.2824946790933609E-3</v>
      </c>
      <c r="BV2" s="61">
        <v>2.4415969848632813</v>
      </c>
      <c r="BW2" s="61">
        <v>42.80157470703125</v>
      </c>
      <c r="BX2" s="61">
        <v>64.555717468261719</v>
      </c>
      <c r="BY2" s="61">
        <v>0</v>
      </c>
      <c r="BZ2" s="61">
        <v>30.925565719604492</v>
      </c>
      <c r="CA2" s="61">
        <v>225.68208312988281</v>
      </c>
      <c r="CB2" s="61">
        <v>22.363382339477539</v>
      </c>
      <c r="CC2" s="61">
        <v>7.4684967994689941</v>
      </c>
      <c r="CD2" s="61">
        <v>7.026578426361084</v>
      </c>
      <c r="CE2" s="61">
        <v>7.6454339027404785</v>
      </c>
      <c r="CF2" s="61">
        <v>7.1246123313903809</v>
      </c>
      <c r="CG2" s="61">
        <v>0.81628096103668213</v>
      </c>
      <c r="CH2" s="61">
        <v>6.8283634185791016</v>
      </c>
      <c r="CI2" s="61">
        <v>7.7384881675243378E-2</v>
      </c>
      <c r="CJ2" s="61">
        <v>4.960467666387558E-2</v>
      </c>
      <c r="CK2" s="61">
        <v>0.1110018864274025</v>
      </c>
      <c r="CL2" s="61">
        <v>0.11969982832670212</v>
      </c>
      <c r="CM2" s="61">
        <v>0</v>
      </c>
      <c r="CN2" s="61">
        <v>0.58469462394714355</v>
      </c>
      <c r="CO2" s="61">
        <v>2.0060262177139521E-3</v>
      </c>
      <c r="CP2" s="61">
        <v>0.52938228845596313</v>
      </c>
      <c r="CQ2" s="61">
        <v>2.264099009335041E-2</v>
      </c>
      <c r="CR2" s="61">
        <v>2.6598388329148293E-2</v>
      </c>
      <c r="CS2" s="61">
        <v>4.1774191856384277</v>
      </c>
      <c r="CT2" s="61">
        <v>0.23324687778949738</v>
      </c>
      <c r="CU2" s="61">
        <v>4.5958060771226883E-2</v>
      </c>
      <c r="CV2" s="61">
        <v>4.8737529141362756E-5</v>
      </c>
      <c r="CW2" s="61">
        <v>1.545748233795166</v>
      </c>
      <c r="CX2" s="61">
        <v>6.3780117034912109</v>
      </c>
      <c r="CY2" s="61">
        <v>0.30019643902778625</v>
      </c>
      <c r="CZ2" s="61">
        <v>6.4668879508972168</v>
      </c>
      <c r="DA2" s="61">
        <v>0.65800261497497559</v>
      </c>
      <c r="DB2" s="61">
        <v>0.2713223397731781</v>
      </c>
      <c r="DC2" s="61">
        <v>0</v>
      </c>
      <c r="DD2" s="61">
        <v>5.0868690013885498E-2</v>
      </c>
      <c r="DE2" s="61">
        <v>8.1525042653083801E-2</v>
      </c>
      <c r="DF2" s="61">
        <v>1.6213737428188324E-2</v>
      </c>
      <c r="DG2" s="61">
        <v>2.2045783698558807E-3</v>
      </c>
      <c r="DH2" s="61">
        <v>1.4565866440534592E-2</v>
      </c>
      <c r="DI2" s="61">
        <v>0</v>
      </c>
      <c r="DJ2" s="61">
        <v>5.8242611587047577E-2</v>
      </c>
      <c r="DK2" s="61">
        <v>4.2589843273162842E-2</v>
      </c>
      <c r="DL2" s="61">
        <v>9.8277954384684563E-3</v>
      </c>
      <c r="DM2" s="61">
        <v>4.0776550769805908E-2</v>
      </c>
      <c r="DN2" s="61">
        <v>3.5269672516733408E-3</v>
      </c>
      <c r="DO2" s="61">
        <v>1.1596721597015858E-3</v>
      </c>
      <c r="DP2" s="61">
        <v>8.0192182213068008E-3</v>
      </c>
      <c r="DQ2" s="61">
        <v>0</v>
      </c>
      <c r="DR2" s="61">
        <v>0.10512211173772812</v>
      </c>
      <c r="DS2" s="61">
        <v>7.7289782464504242E-2</v>
      </c>
      <c r="DT2" s="61">
        <v>2.1127359941601753E-2</v>
      </c>
      <c r="DU2" s="61">
        <v>6.8734008818864822E-3</v>
      </c>
      <c r="DV2" s="61">
        <v>0.2234746515750885</v>
      </c>
      <c r="DW2" s="61">
        <v>8.5135415196418762E-2</v>
      </c>
      <c r="DX2" s="61">
        <v>8.0221153795719147E-2</v>
      </c>
      <c r="DY2" s="61">
        <v>5.7896491140127182E-2</v>
      </c>
      <c r="DZ2" s="61">
        <v>29357.29296875</v>
      </c>
      <c r="EA2" s="61">
        <v>13775.56640625</v>
      </c>
      <c r="EB2" s="61">
        <v>15581.7255859375</v>
      </c>
      <c r="EC2" s="61">
        <v>1554.295166015625</v>
      </c>
      <c r="ED2" s="61">
        <v>2624.2734375</v>
      </c>
      <c r="EE2" s="61">
        <v>1434.8653564453125</v>
      </c>
      <c r="EF2" s="61">
        <v>628.1153564453125</v>
      </c>
      <c r="EG2" s="61">
        <v>1548.749755859375</v>
      </c>
      <c r="EH2" s="61">
        <v>1013.758056640625</v>
      </c>
      <c r="EI2" s="61">
        <v>266.20510864257812</v>
      </c>
      <c r="EJ2" s="61">
        <v>2018.4200439453125</v>
      </c>
      <c r="EK2" s="61">
        <v>740.668212890625</v>
      </c>
      <c r="EL2" s="61">
        <v>1946.21630859375</v>
      </c>
      <c r="EM2" s="61">
        <v>916.24615478515625</v>
      </c>
      <c r="EN2" s="61">
        <v>383.08770751953125</v>
      </c>
      <c r="EO2" s="61">
        <v>2047.8438720703125</v>
      </c>
      <c r="EP2" s="61">
        <v>2876.139404296875</v>
      </c>
      <c r="EQ2" s="61">
        <v>4770.962890625</v>
      </c>
      <c r="ER2" s="61">
        <v>899.2215576171875</v>
      </c>
      <c r="ES2" s="61">
        <v>2262.55859375</v>
      </c>
      <c r="ET2" s="61">
        <v>1373.6268310546875</v>
      </c>
      <c r="EU2" s="61">
        <v>52.038936614990234</v>
      </c>
      <c r="EV2" s="61">
        <v>1011.2030029296875</v>
      </c>
      <c r="EW2" s="61">
        <v>2731.200927734375</v>
      </c>
      <c r="EX2" s="61">
        <v>6196.98876953125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176.72257995605469</v>
      </c>
      <c r="B6">
        <f>BB2</f>
        <v>127.0599365234375</v>
      </c>
      <c r="C6">
        <f>BC2</f>
        <v>5.7824447751045227E-2</v>
      </c>
      <c r="D6">
        <f>BD2</f>
        <v>1.9072626829147339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32652</v>
      </c>
      <c r="C2" s="56">
        <f ca="1">YEAR(TODAY())-YEAR(B2)+IF(TODAY()&gt;=DATE(YEAR(TODAY()),MONTH(B2),DAY(B2)),0,-1)</f>
        <v>34</v>
      </c>
      <c r="E2" s="52">
        <v>172.5</v>
      </c>
      <c r="F2" s="53" t="s">
        <v>39</v>
      </c>
      <c r="G2" s="52">
        <v>73</v>
      </c>
      <c r="H2" s="51" t="s">
        <v>41</v>
      </c>
      <c r="I2" s="72">
        <f>ROUND(G3/E3^2,1)</f>
        <v>24.5</v>
      </c>
    </row>
    <row r="3" spans="1:9" x14ac:dyDescent="0.3">
      <c r="E3" s="51">
        <f>E2/100</f>
        <v>1.7250000000000001</v>
      </c>
      <c r="F3" s="51" t="s">
        <v>40</v>
      </c>
      <c r="G3" s="51">
        <f>G2</f>
        <v>73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엄기태, ID : H1310308)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01일 13:28:40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B2" sqref="B2:S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45229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34</v>
      </c>
      <c r="G12" s="137"/>
      <c r="H12" s="137"/>
      <c r="I12" s="137"/>
      <c r="K12" s="128">
        <f>'개인정보 및 신체계측 입력'!E2</f>
        <v>172.5</v>
      </c>
      <c r="L12" s="129"/>
      <c r="M12" s="122">
        <f>'개인정보 및 신체계측 입력'!G2</f>
        <v>73</v>
      </c>
      <c r="N12" s="123"/>
      <c r="O12" s="118" t="s">
        <v>271</v>
      </c>
      <c r="P12" s="112"/>
      <c r="Q12" s="115">
        <f>'개인정보 및 신체계측 입력'!I2</f>
        <v>24.5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엄기태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75.944000000000003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9.7710000000000008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14.285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4.9000000000000004</v>
      </c>
      <c r="L71" s="36" t="s">
        <v>53</v>
      </c>
      <c r="M71" s="36">
        <f>ROUND('DRIs DATA'!K8,1)</f>
        <v>0.6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60.67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68.13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34.01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22.62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27.75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134.84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48.49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2400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2023-11-01T04:35:23Z</dcterms:modified>
</cp:coreProperties>
</file>