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<sst xmlns="http://schemas.openxmlformats.org/spreadsheetml/2006/main" count="699" uniqueCount="351">
  <si>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</si>
  <si>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</si>
  <si>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</si>
  <si>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</si>
  <si>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</si>
  <si>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</si>
  <si>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</si>
  <si>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</si>
  <si>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</si>
  <si>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</si>
  <si>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</si>
  <si>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</si>
  <si>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</si>
  <si>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</si>
  <si>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</si>
  <si>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</si>
  <si>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</si>
  <si>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</si>
  <si>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</si>
  <si>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</si>
  <si>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</si>
  <si>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</si>
  <si>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</si>
  <si>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</si>
  <si>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</si>
  <si>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</si>
  <si>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</si>
  <si>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</si>
  <si>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</si>
  <si>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</si>
  <si>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</si>
  <si>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</si>
  <si>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</si>
  <si>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</si>
  <si>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</si>
  <si>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</si>
  <si>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</si>
  <si>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</si>
  <si>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</si>
  <si>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</si>
  <si>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</si>
  <si>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</si>
  <si>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</si>
  <si>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</si>
  <si>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</si>
  <si>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</si>
  <si>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</si>
  <si>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</si>
  <si>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</si>
  <si>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</si>
  <si>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</si>
  <si>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</si>
  <si>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</si>
  <si>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</si>
  <si>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</si>
  <si>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</si>
  <si>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</si>
  <si>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</si>
  <si>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</si>
  <si>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</si>
  <si>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</si>
  <si>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</si>
  <si>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</si>
  <si>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</si>
  <si>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</si>
  <si>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</si>
  <si>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</si>
  <si>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</si>
  <si>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</si>
  <si>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</si>
  <si>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</si>
  <si>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</si>
  <si>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</si>
  <si>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</si>
  <si>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</si>
  <si>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</si>
  <si>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</si>
  <si>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</si>
  <si>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</si>
  <si>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</si>
  <si>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</si>
  <si>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</si>
  <si>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</si>
  <si>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</si>
  <si>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</si>
  <si>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</si>
  <si>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</si>
  <si>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</si>
  <si>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</si>
  <si>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</si>
  <si>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</si>
  <si>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</si>
  <si>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</si>
  <si>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</si>
  <si>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</si>
  <si>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</si>
  <si>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</si>
  <si>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</si>
  <si>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</si>
  <si>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</si>
  <si>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</si>
  <si>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</si>
  <si>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</si>
  <si>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</si>
  <si>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</si>
  <si>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</si>
  <si>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</si>
  <si>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</si>
  <si>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</si>
  <si>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</si>
  <si>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</si>
  <si>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</si>
  <si>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</si>
  <si>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</si>
  <si>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</si>
  <si>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</si>
  <si>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</si>
  <si>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</si>
  <si>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</si>
  <si>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</si>
  <si>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</si>
  <si>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</si>
  <si>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</si>
  <si>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</si>
  <si>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</si>
  <si>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</si>
  <si>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</si>
  <si>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</si>
  <si>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</si>
  <si>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</si>
  <si>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</si>
  <si>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</si>
  <si>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</si>
  <si>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</si>
  <si>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</si>
  <si>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</si>
  <si>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</si>
  <si>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</si>
  <si>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</si>
  <si>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</si>
  <si>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</si>
  <si>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</si>
  <si>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</si>
  <si>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</si>
  <si>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</si>
  <si>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</si>
  <si>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</si>
  <si>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</si>
  <si>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</si>
  <si>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</si>
  <si>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</si>
  <si>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</si>
  <si>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</si>
  <si>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</si>
  <si>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</si>
  <si>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</si>
  <si>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</si>
  <si>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</si>
  <si>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</si>
  <si>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</si>
  <si>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</si>
  <si>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</si>
  <si>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</si>
  <si>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</si>
  <si>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</si>
  <si>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</si>
  <si>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</si>
  <si>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</si>
  <si>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</si>
  <si>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</si>
  <si>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</si>
  <si>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</si>
  <si>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</si>
  <si>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</si>
  <si>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</si>
  <si>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</si>
  <si>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</si>
  <si>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</si>
  <si>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</si>
  <si>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</si>
  <si>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</si>
  <si>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</si>
  <si>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</si>
  <si>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</si>
  <si>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</si>
  <si>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</si>
  <si>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</si>
  <si>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</si>
  <si>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</si>
  <si>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</si>
  <si>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</si>
  <si>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</si>
  <si>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</si>
  <si>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</si>
  <si>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</si>
  <si>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</si>
  <si>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</si>
  <si>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</si>
  <si>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</si>
  <si>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</si>
  <si>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</si>
  <si>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</si>
  <si>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</si>
  <si>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</si>
  <si>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</si>
  <si>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</si>
  <si>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</si>
  <si>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</si>
  <si>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</si>
  <si>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</si>
  <si>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</si>
  <si>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</si>
  <si>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</si>
  <si>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</si>
  <si>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</si>
  <si>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</si>
  <si>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</si>
  <si>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</si>
  <si>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</si>
  <si>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</si>
  <si>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</si>
  <si>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</si>
  <si>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</si>
  <si>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</si>
  <si>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</si>
  <si>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</si>
  <si>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</si>
  <si>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</si>
  <si>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</si>
  <si>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</si>
  <si>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</si>
  <si>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</si>
  <si>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</si>
  <si>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</si>
  <si>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</si>
  <si>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</si>
  <si>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</si>
  <si>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</si>
  <si>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</si>
  <si>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</si>
  <si>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</si>
  <si>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</si>
  <si>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</si>
  <si>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</si>
  <si>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</si>
  <si>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</si>
  <si>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</si>
  <si>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</si>
  <si>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</si>
  <si>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</si>
  <si>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</si>
  <si>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</si>
  <si>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</si>
  <si>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</si>
  <si>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</si>
  <si>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</si>
  <si>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</si>
  <si>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</si>
  <si>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</si>
  <si>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</si>
  <si>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</si>
  <si>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</si>
  <si>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</si>
  <si>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</si>
  <si>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</si>
  <si>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</si>
  <si>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</si>
  <si>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</si>
  <si>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</si>
  <si>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</si>
  <si>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</si>
  <si>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</si>
  <si>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</si>
  <si>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</si>
  <si>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</si>
  <si>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</si>
  <si>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</si>
  <si>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</si>
  <si>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</si>
  <si>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</si>
  <si>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</si>
  <si>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</si>
  <si>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</si>
  <si>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</si>
  <si>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</si>
  <si>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</si>
  <si>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</si>
  <si>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에너지 필요추정량</t>
    <phoneticPr fontId="1" type="noConversion"/>
  </si>
  <si>
    <t>당류섭취(%)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</si>
  <si>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</si>
  <si>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</si>
  <si>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</si>
  <si>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</si>
  <si>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</si>
  <si>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</si>
  <si>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</si>
  <si>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</si>
  <si>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</si>
  <si>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</si>
  <si>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</si>
  <si>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</si>
  <si>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</si>
  <si>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</si>
  <si>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</si>
  <si>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</si>
  <si>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</si>
  <si>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</si>
  <si>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</si>
  <si>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</si>
  <si>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</si>
  <si>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</si>
  <si>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</si>
  <si>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</si>
  <si>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M</t>
  </si>
  <si>
    <t>정보</t>
    <phoneticPr fontId="1" type="noConversion"/>
  </si>
  <si>
    <t>출력시각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</si>
  <si>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</si>
  <si>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</si>
  <si>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</si>
  <si>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상한섭취량</t>
    <phoneticPr fontId="1" type="noConversion"/>
  </si>
  <si>
    <t>에너지 섭취량</t>
    <phoneticPr fontId="1" type="noConversion"/>
  </si>
  <si>
    <t>당류섭취(g)</t>
    <phoneticPr fontId="1" type="noConversion"/>
  </si>
  <si>
    <t>적정비율(최소)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</si>
  <si>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</si>
  <si>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</si>
  <si>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</si>
  <si>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</si>
  <si>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</si>
  <si>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</si>
  <si>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</si>
  <si>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</si>
  <si>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</si>
  <si>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</si>
  <si>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</si>
  <si>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</si>
  <si>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</si>
  <si>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</si>
  <si>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</si>
  <si>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H1310309</t>
  </si>
  <si>
    <t>조남일</t>
  </si>
  <si>
    <t>(설문지 : FFQ 95문항 설문지, 사용자 : 조남일, ID : H1310309)</t>
  </si>
  <si>
    <t>2023년 11월 15일 08:18:41</t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</si>
  <si>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</si>
  <si>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</si>
  <si>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</si>
  <si>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충분섭취량</t>
    <phoneticPr fontId="1" type="noConversion"/>
  </si>
  <si>
    <t>티아민</t>
    <phoneticPr fontId="1" type="noConversion"/>
  </si>
  <si>
    <t>칼슘</t>
    <phoneticPr fontId="1" type="noConversion"/>
  </si>
  <si>
    <t>평균필요량</t>
    <phoneticPr fontId="1" type="noConversion"/>
  </si>
  <si>
    <t>권장섭취량</t>
    <phoneticPr fontId="1" type="noConversion"/>
  </si>
  <si>
    <t>요오드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</si>
</sst>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129.63007999999999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34928"/>
        <c:axId val="401335320"/>
      </c:barChart>
      <c:catAx>
        <c:axId val="4013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35320"/>
        <c:crosses val="autoZero"/>
        <c:auto val="1"/>
        <c:lblAlgn val="ctr"/>
        <c:lblOffset val="100"/>
        <c:noMultiLvlLbl val="0"/>
      </c:catAx>
      <c:valAx>
        <c:axId val="4013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9.3163595000000008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1744"/>
        <c:axId val="572052136"/>
      </c:barChart>
      <c:catAx>
        <c:axId val="5720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2136"/>
        <c:crosses val="autoZero"/>
        <c:auto val="1"/>
        <c:lblAlgn val="ctr"/>
        <c:lblOffset val="100"/>
        <c:noMultiLvlLbl val="0"/>
      </c:catAx>
      <c:valAx>
        <c:axId val="5720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58.967779999999998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513528"/>
        <c:axId val="182513920"/>
      </c:barChart>
      <c:catAx>
        <c:axId val="18251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513920"/>
        <c:crosses val="autoZero"/>
        <c:auto val="1"/>
        <c:lblAlgn val="ctr"/>
        <c:lblOffset val="100"/>
        <c:noMultiLvlLbl val="0"/>
      </c:catAx>
      <c:valAx>
        <c:axId val="18251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51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1938.8495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01640"/>
        <c:axId val="559996544"/>
      </c:barChart>
      <c:catAx>
        <c:axId val="56000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6544"/>
        <c:crosses val="autoZero"/>
        <c:auto val="1"/>
        <c:lblAlgn val="ctr"/>
        <c:lblOffset val="100"/>
        <c:noMultiLvlLbl val="0"/>
      </c:catAx>
      <c:valAx>
        <c:axId val="55999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0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4709.2943999999998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6152"/>
        <c:axId val="560000464"/>
      </c:barChart>
      <c:catAx>
        <c:axId val="55999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0464"/>
        <c:crosses val="autoZero"/>
        <c:auto val="1"/>
        <c:lblAlgn val="ctr"/>
        <c:lblOffset val="100"/>
        <c:noMultiLvlLbl val="0"/>
      </c:catAx>
      <c:valAx>
        <c:axId val="560000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2.5197778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5368"/>
        <c:axId val="560000072"/>
      </c:barChart>
      <c:catAx>
        <c:axId val="5599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0072"/>
        <c:crosses val="autoZero"/>
        <c:auto val="1"/>
        <c:lblAlgn val="ctr"/>
        <c:lblOffset val="100"/>
        <c:noMultiLvlLbl val="0"/>
      </c:catAx>
      <c:valAx>
        <c:axId val="5600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450.24146000000002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7720"/>
        <c:axId val="560001248"/>
      </c:barChart>
      <c:catAx>
        <c:axId val="55999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1248"/>
        <c:crosses val="autoZero"/>
        <c:auto val="1"/>
        <c:lblAlgn val="ctr"/>
        <c:lblOffset val="100"/>
        <c:noMultiLvlLbl val="0"/>
      </c:catAx>
      <c:valAx>
        <c:axId val="56000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15.949780000000001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02424"/>
        <c:axId val="559997328"/>
      </c:barChart>
      <c:catAx>
        <c:axId val="56000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7328"/>
        <c:crosses val="autoZero"/>
        <c:auto val="1"/>
        <c:lblAlgn val="ctr"/>
        <c:lblOffset val="100"/>
        <c:noMultiLvlLbl val="0"/>
      </c:catAx>
      <c:valAx>
        <c:axId val="55999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1460.01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5760"/>
        <c:axId val="559998112"/>
      </c:barChart>
      <c:catAx>
        <c:axId val="55999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8112"/>
        <c:crosses val="autoZero"/>
        <c:auto val="1"/>
        <c:lblAlgn val="ctr"/>
        <c:lblOffset val="100"/>
        <c:noMultiLvlLbl val="0"/>
      </c:catAx>
      <c:valAx>
        <c:axId val="55999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1.0396555E-2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9288"/>
        <c:axId val="559999680"/>
      </c:barChart>
      <c:catAx>
        <c:axId val="55999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9680"/>
        <c:crosses val="autoZero"/>
        <c:auto val="1"/>
        <c:lblAlgn val="ctr"/>
        <c:lblOffset val="100"/>
        <c:noMultiLvlLbl val="0"/>
      </c:catAx>
      <c:valAx>
        <c:axId val="55999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8.6392469999999992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5640"/>
        <c:axId val="567577992"/>
      </c:barChart>
      <c:catAx>
        <c:axId val="5675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7992"/>
        <c:crosses val="autoZero"/>
        <c:auto val="1"/>
        <c:lblAlgn val="ctr"/>
        <c:lblOffset val="100"/>
        <c:noMultiLvlLbl val="0"/>
      </c:catAx>
      <c:valAx>
        <c:axId val="5675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43.991799999999998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33360"/>
        <c:axId val="401333752"/>
      </c:barChart>
      <c:catAx>
        <c:axId val="40133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33752"/>
        <c:crosses val="autoZero"/>
        <c:auto val="1"/>
        <c:lblAlgn val="ctr"/>
        <c:lblOffset val="100"/>
        <c:noMultiLvlLbl val="0"/>
      </c:catAx>
      <c:valAx>
        <c:axId val="40133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3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117.38529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81520"/>
        <c:axId val="567574464"/>
      </c:barChart>
      <c:catAx>
        <c:axId val="56758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4464"/>
        <c:crosses val="autoZero"/>
        <c:auto val="1"/>
        <c:lblAlgn val="ctr"/>
        <c:lblOffset val="100"/>
        <c:noMultiLvlLbl val="0"/>
      </c:catAx>
      <c:valAx>
        <c:axId val="5675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8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161.54964000000001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5248"/>
        <c:axId val="567581912"/>
      </c:barChart>
      <c:catAx>
        <c:axId val="5675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81912"/>
        <c:crosses val="autoZero"/>
        <c:auto val="1"/>
        <c:lblAlgn val="ctr"/>
        <c:lblOffset val="100"/>
        <c:noMultiLvlLbl val="0"/>
      </c:catAx>
      <c:valAx>
        <c:axId val="56758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0.89700000000000002</c:v>
                </c:pt>
                <c:pt idx="1">
                  <c:v>6.9249999999999998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576032"/>
        <c:axId val="567576424"/>
      </c:barChart>
      <c:catAx>
        <c:axId val="56757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6424"/>
        <c:crosses val="autoZero"/>
        <c:auto val="1"/>
        <c:lblAlgn val="ctr"/>
        <c:lblOffset val="100"/>
        <c:noMultiLvlLbl val="0"/>
      </c:catAx>
      <c:valAx>
        <c:axId val="56757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405.6739501953125</c:v>
                </c:pt>
                <c:pt idx="1">
                  <c:v>0.10751643776893616</c:v>
                </c:pt>
                <c:pt idx="2">
                  <c:v>8.2005214691162109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941.92944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8776"/>
        <c:axId val="567579168"/>
      </c:barChart>
      <c:catAx>
        <c:axId val="56757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9168"/>
        <c:crosses val="autoZero"/>
        <c:auto val="1"/>
        <c:lblAlgn val="ctr"/>
        <c:lblOffset val="100"/>
        <c:noMultiLvlLbl val="0"/>
      </c:catAx>
      <c:valAx>
        <c:axId val="56757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28.668230000000001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9952"/>
        <c:axId val="567580344"/>
      </c:barChart>
      <c:catAx>
        <c:axId val="56757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80344"/>
        <c:crosses val="autoZero"/>
        <c:auto val="1"/>
        <c:lblAlgn val="ctr"/>
        <c:lblOffset val="100"/>
        <c:noMultiLvlLbl val="0"/>
      </c:catAx>
      <c:valAx>
        <c:axId val="56758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66.257000000000005</c:v>
                </c:pt>
                <c:pt idx="1">
                  <c:v>12.675000000000001</c:v>
                </c:pt>
                <c:pt idx="2">
                  <c:v>21.068000000000001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3825040"/>
        <c:axId val="573818376"/>
      </c:barChart>
      <c:catAx>
        <c:axId val="57382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18376"/>
        <c:crosses val="autoZero"/>
        <c:auto val="1"/>
        <c:lblAlgn val="ctr"/>
        <c:lblOffset val="100"/>
        <c:noMultiLvlLbl val="0"/>
      </c:catAx>
      <c:valAx>
        <c:axId val="57381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2891.7024000000001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19944"/>
        <c:axId val="573822296"/>
      </c:barChart>
      <c:catAx>
        <c:axId val="57381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2296"/>
        <c:crosses val="autoZero"/>
        <c:auto val="1"/>
        <c:lblAlgn val="ctr"/>
        <c:lblOffset val="100"/>
        <c:noMultiLvlLbl val="0"/>
      </c:catAx>
      <c:valAx>
        <c:axId val="57382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1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143.78890000000001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0728"/>
        <c:axId val="573822688"/>
      </c:barChart>
      <c:catAx>
        <c:axId val="57382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2688"/>
        <c:crosses val="autoZero"/>
        <c:auto val="1"/>
        <c:lblAlgn val="ctr"/>
        <c:lblOffset val="100"/>
        <c:noMultiLvlLbl val="0"/>
      </c:catAx>
      <c:valAx>
        <c:axId val="573822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752.34640000000002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3080"/>
        <c:axId val="573824648"/>
      </c:barChart>
      <c:catAx>
        <c:axId val="5738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4648"/>
        <c:crosses val="autoZero"/>
        <c:auto val="1"/>
        <c:lblAlgn val="ctr"/>
        <c:lblOffset val="100"/>
        <c:noMultiLvlLbl val="0"/>
      </c:catAx>
      <c:valAx>
        <c:axId val="57382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4.9869219999999999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28264"/>
        <c:axId val="401329048"/>
      </c:barChart>
      <c:catAx>
        <c:axId val="40132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29048"/>
        <c:crosses val="autoZero"/>
        <c:auto val="1"/>
        <c:lblAlgn val="ctr"/>
        <c:lblOffset val="100"/>
        <c:noMultiLvlLbl val="0"/>
      </c:catAx>
      <c:valAx>
        <c:axId val="40132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2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7759.1559999999999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3472"/>
        <c:axId val="573817592"/>
      </c:barChart>
      <c:catAx>
        <c:axId val="5738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17592"/>
        <c:crosses val="autoZero"/>
        <c:auto val="1"/>
        <c:lblAlgn val="ctr"/>
        <c:lblOffset val="100"/>
        <c:noMultiLvlLbl val="0"/>
      </c:catAx>
      <c:valAx>
        <c:axId val="57381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18.23376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1120"/>
        <c:axId val="573821512"/>
      </c:barChart>
      <c:catAx>
        <c:axId val="57382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1512"/>
        <c:crosses val="autoZero"/>
        <c:auto val="1"/>
        <c:lblAlgn val="ctr"/>
        <c:lblOffset val="100"/>
        <c:noMultiLvlLbl val="0"/>
      </c:catAx>
      <c:valAx>
        <c:axId val="57382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0.78736700000000004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1904"/>
        <c:axId val="573824256"/>
      </c:barChart>
      <c:catAx>
        <c:axId val="57382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4256"/>
        <c:crosses val="autoZero"/>
        <c:auto val="1"/>
        <c:lblAlgn val="ctr"/>
        <c:lblOffset val="100"/>
        <c:noMultiLvlLbl val="0"/>
      </c:catAx>
      <c:valAx>
        <c:axId val="5738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263.90593999999999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2920"/>
        <c:axId val="572047432"/>
      </c:barChart>
      <c:catAx>
        <c:axId val="57205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7432"/>
        <c:crosses val="autoZero"/>
        <c:auto val="1"/>
        <c:lblAlgn val="ctr"/>
        <c:lblOffset val="100"/>
        <c:noMultiLvlLbl val="0"/>
      </c:catAx>
      <c:valAx>
        <c:axId val="57204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2.5093424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4096"/>
        <c:axId val="572054488"/>
      </c:barChart>
      <c:catAx>
        <c:axId val="57205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4488"/>
        <c:crosses val="autoZero"/>
        <c:auto val="1"/>
        <c:lblAlgn val="ctr"/>
        <c:lblOffset val="100"/>
        <c:noMultiLvlLbl val="0"/>
      </c:catAx>
      <c:valAx>
        <c:axId val="57205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21.230264999999999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4880"/>
        <c:axId val="572048608"/>
      </c:barChart>
      <c:catAx>
        <c:axId val="5720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8608"/>
        <c:crosses val="autoZero"/>
        <c:auto val="1"/>
        <c:lblAlgn val="ctr"/>
        <c:lblOffset val="100"/>
        <c:noMultiLvlLbl val="0"/>
      </c:catAx>
      <c:valAx>
        <c:axId val="57204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0.78736700000000004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49000"/>
        <c:axId val="572049392"/>
      </c:barChart>
      <c:catAx>
        <c:axId val="57204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9392"/>
        <c:crosses val="autoZero"/>
        <c:auto val="1"/>
        <c:lblAlgn val="ctr"/>
        <c:lblOffset val="100"/>
        <c:noMultiLvlLbl val="0"/>
      </c:catAx>
      <c:valAx>
        <c:axId val="5720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4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486.29410000000001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0960"/>
        <c:axId val="572050176"/>
      </c:barChart>
      <c:catAx>
        <c:axId val="57205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0176"/>
        <c:crosses val="autoZero"/>
        <c:auto val="1"/>
        <c:lblAlgn val="ctr"/>
        <c:lblOffset val="100"/>
        <c:noMultiLvlLbl val="0"/>
      </c:catAx>
      <c:valAx>
        <c:axId val="5720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8.2005210000000002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2528"/>
        <c:axId val="572048216"/>
      </c:barChart>
      <c:catAx>
        <c:axId val="5720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8216"/>
        <c:crosses val="autoZero"/>
        <c:auto val="1"/>
        <c:lblAlgn val="ctr"/>
        <c:lblOffset val="100"/>
        <c:noMultiLvlLbl val="0"/>
      </c:catAx>
      <c:valAx>
        <c:axId val="57204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조남일, ID : H1310309)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15일 08:18:41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2891.7024000000001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129.63007999999999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43.991799999999998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66.257000000000005</v>
      </c>
      <c r="G8" s="59">
        <f>'DRIs DATA 입력'!G8</f>
        <v>12.675000000000001</v>
      </c>
      <c r="H8" s="59">
        <f>'DRIs DATA 입력'!H8</f>
        <v>21.068000000000001</v>
      </c>
      <c r="I8" s="46"/>
      <c r="J8" s="59" t="s">
        <v>216</v>
      </c>
      <c r="K8" s="59">
        <f>'DRIs DATA 입력'!K8</f>
        <v>0.89700000000000002</v>
      </c>
      <c r="L8" s="59">
        <f>'DRIs DATA 입력'!L8</f>
        <v>6.9249999999999998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941.92944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28.668230000000001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4.9869219999999999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263.90593999999999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143.78890000000001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2.0619147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2.5093424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21.230264999999999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0.78736700000000004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486.29410000000001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8.2005210000000002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9.3163595000000008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58.967779999999998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752.34640000000002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1938.8495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7759.1559999999999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4709.2943999999998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2.5197778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450.24146000000002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18.23376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15.949780000000001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1460.01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1.0396555E-2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8.6392469999999992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117.38529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161.54964000000001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G57" sqref="G57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314</v>
      </c>
      <c r="B1" s="61" t="s">
        <v>340</v>
      </c>
      <c r="G1" s="62" t="s">
        <v>315</v>
      </c>
      <c r="H1" s="61" t="s">
        <v>341</v>
      </c>
    </row>
    <row r="3" spans="1:33" x14ac:dyDescent="0.3">
      <c r="A3" s="66" t="s">
        <v>276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  <c r="AB4" s="67" t="s">
        <v>281</v>
      </c>
      <c r="AC4" s="67"/>
      <c r="AD4" s="67"/>
      <c r="AE4" s="67"/>
      <c r="AF4" s="67"/>
      <c r="AG4" s="67"/>
    </row>
    <row r="5" spans="1:33" x14ac:dyDescent="0.3">
      <c r="A5" s="65"/>
      <c r="B5" s="65" t="s">
        <v>316</v>
      </c>
      <c r="C5" s="65" t="s">
        <v>317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318</v>
      </c>
      <c r="N5" s="65"/>
      <c r="O5" s="65" t="s">
        <v>284</v>
      </c>
      <c r="P5" s="65" t="s">
        <v>285</v>
      </c>
      <c r="Q5" s="65" t="s">
        <v>286</v>
      </c>
      <c r="R5" s="65" t="s">
        <v>342</v>
      </c>
      <c r="S5" s="65" t="s">
        <v>317</v>
      </c>
      <c r="U5" s="65"/>
      <c r="V5" s="65" t="s">
        <v>284</v>
      </c>
      <c r="W5" s="65" t="s">
        <v>285</v>
      </c>
      <c r="X5" s="65" t="s">
        <v>286</v>
      </c>
      <c r="Y5" s="65" t="s">
        <v>319</v>
      </c>
      <c r="Z5" s="65" t="s">
        <v>343</v>
      </c>
      <c r="AB5" s="65"/>
      <c r="AC5" s="65" t="s">
        <v>287</v>
      </c>
      <c r="AD5" s="65" t="s">
        <v>320</v>
      </c>
      <c r="AE5" s="65" t="s">
        <v>281</v>
      </c>
      <c r="AF5" s="65" t="s">
        <v>321</v>
      </c>
      <c r="AG5" s="65" t="s">
        <v>288</v>
      </c>
    </row>
    <row r="6" spans="1:33" x14ac:dyDescent="0.3">
      <c r="A6" s="65" t="s">
        <v>277</v>
      </c>
      <c r="B6" s="65">
        <v>2000</v>
      </c>
      <c r="C6" s="65">
        <v>2891.7024000000001</v>
      </c>
      <c r="E6" s="65" t="s">
        <v>322</v>
      </c>
      <c r="F6" s="65">
        <v>55</v>
      </c>
      <c r="G6" s="65">
        <v>15</v>
      </c>
      <c r="H6" s="65">
        <v>7</v>
      </c>
      <c r="J6" s="65" t="s">
        <v>344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129.63007999999999</v>
      </c>
      <c r="U6" s="65" t="s">
        <v>323</v>
      </c>
      <c r="V6" s="65">
        <v>0</v>
      </c>
      <c r="W6" s="65">
        <v>0</v>
      </c>
      <c r="X6" s="65">
        <v>25</v>
      </c>
      <c r="Y6" s="65">
        <v>0</v>
      </c>
      <c r="Z6" s="65">
        <v>43.991799999999998</v>
      </c>
      <c r="AB6" s="65" t="s">
        <v>324</v>
      </c>
      <c r="AC6" s="65">
        <v>2000</v>
      </c>
      <c r="AD6" s="65">
        <v>2891.7024000000001</v>
      </c>
      <c r="AE6" s="65">
        <v>269.99679565429687</v>
      </c>
      <c r="AF6" s="65">
        <v>67.499200000000002</v>
      </c>
      <c r="AG6" s="65">
        <v>9.3369496234216083</v>
      </c>
    </row>
    <row r="7" spans="1:33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33" x14ac:dyDescent="0.3">
      <c r="E8" s="65" t="s">
        <v>326</v>
      </c>
      <c r="F8" s="65">
        <v>66.257000000000005</v>
      </c>
      <c r="G8" s="65">
        <v>12.675000000000001</v>
      </c>
      <c r="H8" s="65">
        <v>21.068000000000001</v>
      </c>
      <c r="J8" s="65" t="s">
        <v>326</v>
      </c>
      <c r="K8" s="65">
        <v>0.89700000000000002</v>
      </c>
      <c r="L8" s="65">
        <v>6.9249999999999998</v>
      </c>
    </row>
    <row r="13" spans="1:33" x14ac:dyDescent="0.3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291</v>
      </c>
      <c r="B14" s="67"/>
      <c r="C14" s="67"/>
      <c r="D14" s="67"/>
      <c r="E14" s="67"/>
      <c r="F14" s="67"/>
      <c r="H14" s="67" t="s">
        <v>292</v>
      </c>
      <c r="I14" s="67"/>
      <c r="J14" s="67"/>
      <c r="K14" s="67"/>
      <c r="L14" s="67"/>
      <c r="M14" s="67"/>
      <c r="O14" s="67" t="s">
        <v>293</v>
      </c>
      <c r="P14" s="67"/>
      <c r="Q14" s="67"/>
      <c r="R14" s="67"/>
      <c r="S14" s="67"/>
      <c r="T14" s="67"/>
      <c r="V14" s="67" t="s">
        <v>294</v>
      </c>
      <c r="W14" s="67"/>
      <c r="X14" s="67"/>
      <c r="Y14" s="67"/>
      <c r="Z14" s="67"/>
      <c r="AA14" s="67"/>
    </row>
    <row r="15" spans="1:33" x14ac:dyDescent="0.3">
      <c r="A15" s="65"/>
      <c r="B15" s="65" t="s">
        <v>284</v>
      </c>
      <c r="C15" s="65" t="s">
        <v>285</v>
      </c>
      <c r="D15" s="65" t="s">
        <v>286</v>
      </c>
      <c r="E15" s="65" t="s">
        <v>319</v>
      </c>
      <c r="F15" s="65" t="s">
        <v>317</v>
      </c>
      <c r="H15" s="65"/>
      <c r="I15" s="65" t="s">
        <v>284</v>
      </c>
      <c r="J15" s="65" t="s">
        <v>285</v>
      </c>
      <c r="K15" s="65" t="s">
        <v>286</v>
      </c>
      <c r="L15" s="65" t="s">
        <v>319</v>
      </c>
      <c r="M15" s="65" t="s">
        <v>317</v>
      </c>
      <c r="O15" s="65"/>
      <c r="P15" s="65" t="s">
        <v>284</v>
      </c>
      <c r="Q15" s="65" t="s">
        <v>285</v>
      </c>
      <c r="R15" s="65" t="s">
        <v>286</v>
      </c>
      <c r="S15" s="65" t="s">
        <v>319</v>
      </c>
      <c r="T15" s="65" t="s">
        <v>317</v>
      </c>
      <c r="V15" s="65"/>
      <c r="W15" s="65" t="s">
        <v>284</v>
      </c>
      <c r="X15" s="65" t="s">
        <v>285</v>
      </c>
      <c r="Y15" s="65" t="s">
        <v>345</v>
      </c>
      <c r="Z15" s="65" t="s">
        <v>319</v>
      </c>
      <c r="AA15" s="65" t="s">
        <v>317</v>
      </c>
    </row>
    <row r="16" spans="1:33" x14ac:dyDescent="0.3">
      <c r="A16" s="65" t="s">
        <v>327</v>
      </c>
      <c r="B16" s="65">
        <v>510</v>
      </c>
      <c r="C16" s="65">
        <v>700</v>
      </c>
      <c r="D16" s="65">
        <v>0</v>
      </c>
      <c r="E16" s="65">
        <v>3000</v>
      </c>
      <c r="F16" s="65">
        <v>941.92944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28.668230000000001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4.9869219999999999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263.90593999999999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296</v>
      </c>
      <c r="B24" s="67"/>
      <c r="C24" s="67"/>
      <c r="D24" s="67"/>
      <c r="E24" s="67"/>
      <c r="F24" s="67"/>
      <c r="H24" s="67" t="s">
        <v>346</v>
      </c>
      <c r="I24" s="67"/>
      <c r="J24" s="67"/>
      <c r="K24" s="67"/>
      <c r="L24" s="67"/>
      <c r="M24" s="67"/>
      <c r="O24" s="67" t="s">
        <v>328</v>
      </c>
      <c r="P24" s="67"/>
      <c r="Q24" s="67"/>
      <c r="R24" s="67"/>
      <c r="S24" s="67"/>
      <c r="T24" s="67"/>
      <c r="V24" s="67" t="s">
        <v>297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300</v>
      </c>
      <c r="AR24" s="67"/>
      <c r="AS24" s="67"/>
      <c r="AT24" s="67"/>
      <c r="AU24" s="67"/>
      <c r="AV24" s="67"/>
      <c r="AX24" s="67" t="s">
        <v>301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284</v>
      </c>
      <c r="C25" s="65" t="s">
        <v>285</v>
      </c>
      <c r="D25" s="65" t="s">
        <v>286</v>
      </c>
      <c r="E25" s="65" t="s">
        <v>319</v>
      </c>
      <c r="F25" s="65" t="s">
        <v>317</v>
      </c>
      <c r="H25" s="65"/>
      <c r="I25" s="65" t="s">
        <v>284</v>
      </c>
      <c r="J25" s="65" t="s">
        <v>285</v>
      </c>
      <c r="K25" s="65" t="s">
        <v>345</v>
      </c>
      <c r="L25" s="65" t="s">
        <v>342</v>
      </c>
      <c r="M25" s="65" t="s">
        <v>317</v>
      </c>
      <c r="O25" s="65"/>
      <c r="P25" s="65" t="s">
        <v>284</v>
      </c>
      <c r="Q25" s="65" t="s">
        <v>285</v>
      </c>
      <c r="R25" s="65" t="s">
        <v>286</v>
      </c>
      <c r="S25" s="65" t="s">
        <v>319</v>
      </c>
      <c r="T25" s="65" t="s">
        <v>317</v>
      </c>
      <c r="V25" s="65"/>
      <c r="W25" s="65" t="s">
        <v>284</v>
      </c>
      <c r="X25" s="65" t="s">
        <v>285</v>
      </c>
      <c r="Y25" s="65" t="s">
        <v>286</v>
      </c>
      <c r="Z25" s="65" t="s">
        <v>319</v>
      </c>
      <c r="AA25" s="65" t="s">
        <v>317</v>
      </c>
      <c r="AC25" s="65"/>
      <c r="AD25" s="65" t="s">
        <v>284</v>
      </c>
      <c r="AE25" s="65" t="s">
        <v>285</v>
      </c>
      <c r="AF25" s="65" t="s">
        <v>286</v>
      </c>
      <c r="AG25" s="65" t="s">
        <v>319</v>
      </c>
      <c r="AH25" s="65" t="s">
        <v>317</v>
      </c>
      <c r="AJ25" s="65"/>
      <c r="AK25" s="65" t="s">
        <v>284</v>
      </c>
      <c r="AL25" s="65" t="s">
        <v>285</v>
      </c>
      <c r="AM25" s="65" t="s">
        <v>286</v>
      </c>
      <c r="AN25" s="65" t="s">
        <v>319</v>
      </c>
      <c r="AO25" s="65" t="s">
        <v>317</v>
      </c>
      <c r="AQ25" s="65"/>
      <c r="AR25" s="65" t="s">
        <v>284</v>
      </c>
      <c r="AS25" s="65" t="s">
        <v>285</v>
      </c>
      <c r="AT25" s="65" t="s">
        <v>286</v>
      </c>
      <c r="AU25" s="65" t="s">
        <v>319</v>
      </c>
      <c r="AV25" s="65" t="s">
        <v>317</v>
      </c>
      <c r="AX25" s="65"/>
      <c r="AY25" s="65" t="s">
        <v>284</v>
      </c>
      <c r="AZ25" s="65" t="s">
        <v>285</v>
      </c>
      <c r="BA25" s="65" t="s">
        <v>286</v>
      </c>
      <c r="BB25" s="65" t="s">
        <v>319</v>
      </c>
      <c r="BC25" s="65" t="s">
        <v>317</v>
      </c>
      <c r="BE25" s="65"/>
      <c r="BF25" s="65" t="s">
        <v>284</v>
      </c>
      <c r="BG25" s="65" t="s">
        <v>285</v>
      </c>
      <c r="BH25" s="65" t="s">
        <v>286</v>
      </c>
      <c r="BI25" s="65" t="s">
        <v>319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143.78890000000001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2.0619147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2.5093424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21.230264999999999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0.78736700000000004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486.29410000000001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8.2005210000000002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9.3163595000000008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58.967779999999998</v>
      </c>
    </row>
    <row r="33" spans="1:62" x14ac:dyDescent="0.3">
      <c r="A33" s="66" t="s">
        <v>330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347</v>
      </c>
      <c r="B34" s="67"/>
      <c r="C34" s="67"/>
      <c r="D34" s="67"/>
      <c r="E34" s="67"/>
      <c r="F34" s="67"/>
      <c r="H34" s="67" t="s">
        <v>303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304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348</v>
      </c>
      <c r="C35" s="65" t="s">
        <v>285</v>
      </c>
      <c r="D35" s="65" t="s">
        <v>286</v>
      </c>
      <c r="E35" s="65" t="s">
        <v>319</v>
      </c>
      <c r="F35" s="65" t="s">
        <v>317</v>
      </c>
      <c r="H35" s="65"/>
      <c r="I35" s="65" t="s">
        <v>284</v>
      </c>
      <c r="J35" s="65" t="s">
        <v>285</v>
      </c>
      <c r="K35" s="65" t="s">
        <v>286</v>
      </c>
      <c r="L35" s="65" t="s">
        <v>319</v>
      </c>
      <c r="M35" s="65" t="s">
        <v>317</v>
      </c>
      <c r="O35" s="65"/>
      <c r="P35" s="65" t="s">
        <v>284</v>
      </c>
      <c r="Q35" s="65" t="s">
        <v>285</v>
      </c>
      <c r="R35" s="65" t="s">
        <v>286</v>
      </c>
      <c r="S35" s="64" t="s">
        <v>333</v>
      </c>
      <c r="T35" s="65" t="s">
        <v>317</v>
      </c>
      <c r="V35" s="65"/>
      <c r="W35" s="65" t="s">
        <v>284</v>
      </c>
      <c r="X35" s="65" t="s">
        <v>285</v>
      </c>
      <c r="Y35" s="65" t="s">
        <v>286</v>
      </c>
      <c r="Z35" s="65" t="s">
        <v>319</v>
      </c>
      <c r="AA35" s="65" t="s">
        <v>343</v>
      </c>
      <c r="AC35" s="65"/>
      <c r="AD35" s="65" t="s">
        <v>284</v>
      </c>
      <c r="AE35" s="65" t="s">
        <v>349</v>
      </c>
      <c r="AF35" s="65" t="s">
        <v>286</v>
      </c>
      <c r="AG35" s="65" t="s">
        <v>319</v>
      </c>
      <c r="AH35" s="65" t="s">
        <v>317</v>
      </c>
      <c r="AJ35" s="65"/>
      <c r="AK35" s="65" t="s">
        <v>348</v>
      </c>
      <c r="AL35" s="65" t="s">
        <v>285</v>
      </c>
      <c r="AM35" s="65" t="s">
        <v>286</v>
      </c>
      <c r="AN35" s="65" t="s">
        <v>319</v>
      </c>
      <c r="AO35" s="65" t="s">
        <v>343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752.34640000000002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1938.8495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7759.1559999999999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4709.2943999999998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2.5197778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450.24146000000002</v>
      </c>
    </row>
    <row r="43" spans="1:62" x14ac:dyDescent="0.3">
      <c r="A43" s="66" t="s">
        <v>305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334</v>
      </c>
      <c r="B44" s="67"/>
      <c r="C44" s="67"/>
      <c r="D44" s="67"/>
      <c r="E44" s="67"/>
      <c r="F44" s="67"/>
      <c r="H44" s="67" t="s">
        <v>306</v>
      </c>
      <c r="I44" s="67"/>
      <c r="J44" s="67"/>
      <c r="K44" s="67"/>
      <c r="L44" s="67"/>
      <c r="M44" s="67"/>
      <c r="O44" s="67" t="s">
        <v>307</v>
      </c>
      <c r="P44" s="67"/>
      <c r="Q44" s="67"/>
      <c r="R44" s="67"/>
      <c r="S44" s="67"/>
      <c r="T44" s="67"/>
      <c r="V44" s="67" t="s">
        <v>308</v>
      </c>
      <c r="W44" s="67"/>
      <c r="X44" s="67"/>
      <c r="Y44" s="67"/>
      <c r="Z44" s="67"/>
      <c r="AA44" s="67"/>
      <c r="AC44" s="67" t="s">
        <v>309</v>
      </c>
      <c r="AD44" s="67"/>
      <c r="AE44" s="67"/>
      <c r="AF44" s="67"/>
      <c r="AG44" s="67"/>
      <c r="AH44" s="67"/>
      <c r="AJ44" s="67" t="s">
        <v>350</v>
      </c>
      <c r="AK44" s="67"/>
      <c r="AL44" s="67"/>
      <c r="AM44" s="67"/>
      <c r="AN44" s="67"/>
      <c r="AO44" s="67"/>
      <c r="AQ44" s="67" t="s">
        <v>310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311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284</v>
      </c>
      <c r="C45" s="65" t="s">
        <v>285</v>
      </c>
      <c r="D45" s="65" t="s">
        <v>286</v>
      </c>
      <c r="E45" s="65" t="s">
        <v>319</v>
      </c>
      <c r="F45" s="65" t="s">
        <v>317</v>
      </c>
      <c r="H45" s="65"/>
      <c r="I45" s="65" t="s">
        <v>284</v>
      </c>
      <c r="J45" s="65" t="s">
        <v>285</v>
      </c>
      <c r="K45" s="65" t="s">
        <v>286</v>
      </c>
      <c r="L45" s="65" t="s">
        <v>319</v>
      </c>
      <c r="M45" s="65" t="s">
        <v>317</v>
      </c>
      <c r="O45" s="65"/>
      <c r="P45" s="65" t="s">
        <v>284</v>
      </c>
      <c r="Q45" s="65" t="s">
        <v>285</v>
      </c>
      <c r="R45" s="65" t="s">
        <v>286</v>
      </c>
      <c r="S45" s="65" t="s">
        <v>319</v>
      </c>
      <c r="T45" s="65" t="s">
        <v>317</v>
      </c>
      <c r="V45" s="65"/>
      <c r="W45" s="65" t="s">
        <v>284</v>
      </c>
      <c r="X45" s="65" t="s">
        <v>285</v>
      </c>
      <c r="Y45" s="65" t="s">
        <v>286</v>
      </c>
      <c r="Z45" s="65" t="s">
        <v>319</v>
      </c>
      <c r="AA45" s="65" t="s">
        <v>317</v>
      </c>
      <c r="AC45" s="65"/>
      <c r="AD45" s="65" t="s">
        <v>284</v>
      </c>
      <c r="AE45" s="65" t="s">
        <v>285</v>
      </c>
      <c r="AF45" s="65" t="s">
        <v>286</v>
      </c>
      <c r="AG45" s="65" t="s">
        <v>319</v>
      </c>
      <c r="AH45" s="65" t="s">
        <v>317</v>
      </c>
      <c r="AJ45" s="65"/>
      <c r="AK45" s="65" t="s">
        <v>284</v>
      </c>
      <c r="AL45" s="65" t="s">
        <v>285</v>
      </c>
      <c r="AM45" s="65" t="s">
        <v>345</v>
      </c>
      <c r="AN45" s="65" t="s">
        <v>319</v>
      </c>
      <c r="AO45" s="65" t="s">
        <v>343</v>
      </c>
      <c r="AQ45" s="65"/>
      <c r="AR45" s="65" t="s">
        <v>284</v>
      </c>
      <c r="AS45" s="65" t="s">
        <v>285</v>
      </c>
      <c r="AT45" s="65" t="s">
        <v>345</v>
      </c>
      <c r="AU45" s="65" t="s">
        <v>319</v>
      </c>
      <c r="AV45" s="65" t="s">
        <v>317</v>
      </c>
      <c r="AX45" s="65"/>
      <c r="AY45" s="65" t="s">
        <v>284</v>
      </c>
      <c r="AZ45" s="65" t="s">
        <v>285</v>
      </c>
      <c r="BA45" s="65" t="s">
        <v>286</v>
      </c>
      <c r="BB45" s="65" t="s">
        <v>319</v>
      </c>
      <c r="BC45" s="65" t="s">
        <v>317</v>
      </c>
      <c r="BE45" s="65"/>
      <c r="BF45" s="65" t="s">
        <v>284</v>
      </c>
      <c r="BG45" s="65" t="s">
        <v>285</v>
      </c>
      <c r="BH45" s="65" t="s">
        <v>286</v>
      </c>
      <c r="BI45" s="65" t="s">
        <v>319</v>
      </c>
      <c r="BJ45" s="65" t="s">
        <v>317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18.23376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15.949780000000001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1460.01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1.0396555E-2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8.6392469999999992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117.38529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161.54964000000001</v>
      </c>
      <c r="AX46" s="65" t="s">
        <v>312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22" sqref="E22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338</v>
      </c>
      <c r="B2" s="61" t="s">
        <v>339</v>
      </c>
      <c r="C2" s="61" t="s">
        <v>313</v>
      </c>
      <c r="D2" s="61">
        <v>66</v>
      </c>
      <c r="E2" s="61">
        <v>2891.702392578125</v>
      </c>
      <c r="F2" s="61">
        <v>407.67584228515625</v>
      </c>
      <c r="G2" s="61">
        <v>77.985923767089844</v>
      </c>
      <c r="H2" s="61">
        <v>27.897005081176758</v>
      </c>
      <c r="I2" s="61">
        <v>50.088920593261719</v>
      </c>
      <c r="J2" s="61">
        <v>129.63008117675781</v>
      </c>
      <c r="K2" s="61">
        <v>60.829486846923828</v>
      </c>
      <c r="L2" s="61">
        <v>68.800590515136719</v>
      </c>
      <c r="M2" s="61">
        <v>43.991798400878906</v>
      </c>
      <c r="N2" s="61">
        <v>8.5020885467529297</v>
      </c>
      <c r="O2" s="61">
        <v>26.015880584716797</v>
      </c>
      <c r="P2" s="61">
        <v>67.499198913574219</v>
      </c>
      <c r="Q2" s="61">
        <v>19.652944564819336</v>
      </c>
      <c r="R2" s="61">
        <v>15.363698959350586</v>
      </c>
      <c r="S2" s="61">
        <v>18.519983291625977</v>
      </c>
      <c r="T2" s="61">
        <v>0.11085418611764908</v>
      </c>
      <c r="U2" s="61">
        <v>13.103313446044922</v>
      </c>
      <c r="V2" s="61">
        <v>7.7497757971286774E-2</v>
      </c>
      <c r="W2" s="61">
        <v>1474.627685546875</v>
      </c>
      <c r="X2" s="61">
        <v>36.334098815917969</v>
      </c>
      <c r="Y2" s="61">
        <v>561.797119140625</v>
      </c>
      <c r="Z2" s="61">
        <v>941.929443359375</v>
      </c>
      <c r="AA2" s="61">
        <v>181.66313171386719</v>
      </c>
      <c r="AB2" s="61">
        <v>4561.60107421875</v>
      </c>
      <c r="AC2" s="61">
        <v>4.9869217872619629</v>
      </c>
      <c r="AD2" s="61">
        <v>4.5313648879528046E-3</v>
      </c>
      <c r="AE2" s="61">
        <v>4.8523297309875488</v>
      </c>
      <c r="AF2" s="61">
        <v>28.668230056762695</v>
      </c>
      <c r="AG2" s="61">
        <v>9.6763858795166016</v>
      </c>
      <c r="AH2" s="61">
        <v>7.7639236450195313</v>
      </c>
      <c r="AI2" s="61">
        <v>0.3369411826133728</v>
      </c>
      <c r="AJ2" s="61">
        <v>14.929740905761719</v>
      </c>
      <c r="AK2" s="61">
        <v>5.2468705177307129</v>
      </c>
      <c r="AL2" s="61">
        <v>0.2313493937253952</v>
      </c>
      <c r="AM2" s="61">
        <v>0.48482626676559448</v>
      </c>
      <c r="AN2" s="61">
        <v>0.15400375425815582</v>
      </c>
      <c r="AO2" s="61">
        <v>2.3656493052840233E-2</v>
      </c>
      <c r="AP2" s="61">
        <v>263.90594482421875</v>
      </c>
      <c r="AQ2" s="61">
        <v>237.21885681152344</v>
      </c>
      <c r="AR2" s="61">
        <v>12.70491886138916</v>
      </c>
      <c r="AS2" s="61">
        <v>143.78889465332031</v>
      </c>
      <c r="AT2" s="61">
        <v>2.0619146823883057</v>
      </c>
      <c r="AU2" s="61">
        <v>2.5093424320220947</v>
      </c>
      <c r="AV2" s="61">
        <v>21.230264663696289</v>
      </c>
      <c r="AW2" s="61">
        <v>21.234182357788086</v>
      </c>
      <c r="AX2" s="61">
        <v>2.7588613033294678</v>
      </c>
      <c r="AY2" s="61">
        <v>6.1917495727539063</v>
      </c>
      <c r="AZ2" s="61">
        <v>0.78736698627471924</v>
      </c>
      <c r="BA2" s="61">
        <v>486.29409790039062</v>
      </c>
      <c r="BB2" s="61">
        <v>405.6739501953125</v>
      </c>
      <c r="BC2" s="61">
        <v>0.10751643776893616</v>
      </c>
      <c r="BD2" s="61">
        <v>8.2005214691162109</v>
      </c>
      <c r="BE2" s="61">
        <v>9.3163595199584961</v>
      </c>
      <c r="BF2" s="61">
        <v>58.967781066894531</v>
      </c>
      <c r="BG2" s="61">
        <v>0.25838235020637512</v>
      </c>
      <c r="BH2" s="61">
        <v>752.34637451171875</v>
      </c>
      <c r="BI2" s="61">
        <v>494.02438354492187</v>
      </c>
      <c r="BJ2" s="61">
        <v>258.322021484375</v>
      </c>
      <c r="BK2" s="61">
        <v>1938.8494873046875</v>
      </c>
      <c r="BL2" s="61">
        <v>7759.15576171875</v>
      </c>
      <c r="BM2" s="61">
        <v>2.519777774810791</v>
      </c>
      <c r="BN2" s="61">
        <v>4709.29443359375</v>
      </c>
      <c r="BO2" s="61">
        <v>450.241455078125</v>
      </c>
      <c r="BP2" s="61">
        <v>18.233760833740234</v>
      </c>
      <c r="BQ2" s="61">
        <v>11.07148551940918</v>
      </c>
      <c r="BR2" s="61">
        <v>7.1622757911682129</v>
      </c>
      <c r="BS2" s="61">
        <v>15.949780464172363</v>
      </c>
      <c r="BT2" s="61">
        <v>1460.010009765625</v>
      </c>
      <c r="BU2" s="61">
        <v>1.0396555066108704E-2</v>
      </c>
      <c r="BV2" s="61">
        <v>8.639246940612793</v>
      </c>
      <c r="BW2" s="61">
        <v>117.38529205322266</v>
      </c>
      <c r="BX2" s="61">
        <v>161.54963684082031</v>
      </c>
      <c r="BY2" s="61">
        <v>0</v>
      </c>
      <c r="BZ2" s="61">
        <v>143.787109375</v>
      </c>
      <c r="CA2" s="61">
        <v>504.4964599609375</v>
      </c>
      <c r="CB2" s="61">
        <v>65.422134399414063</v>
      </c>
      <c r="CC2" s="61">
        <v>17.55162239074707</v>
      </c>
      <c r="CD2" s="61">
        <v>20.718223571777344</v>
      </c>
      <c r="CE2" s="61">
        <v>26.736083984375</v>
      </c>
      <c r="CF2" s="61">
        <v>24.169944763183594</v>
      </c>
      <c r="CG2" s="61">
        <v>3.2397556304931641</v>
      </c>
      <c r="CH2" s="61">
        <v>23.490039825439453</v>
      </c>
      <c r="CI2" s="61">
        <v>4.1526190936565399E-2</v>
      </c>
      <c r="CJ2" s="61">
        <v>2.6815382763743401E-2</v>
      </c>
      <c r="CK2" s="61">
        <v>5.9951070696115494E-2</v>
      </c>
      <c r="CL2" s="61">
        <v>7.1978427469730377E-2</v>
      </c>
      <c r="CM2" s="61">
        <v>3.511199975037016E-5</v>
      </c>
      <c r="CN2" s="61">
        <v>0.33096417784690857</v>
      </c>
      <c r="CO2" s="61">
        <v>1.1426941491663456E-3</v>
      </c>
      <c r="CP2" s="61">
        <v>0.73130351305007935</v>
      </c>
      <c r="CQ2" s="61">
        <v>2.7513088658452034E-2</v>
      </c>
      <c r="CR2" s="61">
        <v>2.8447121381759644E-2</v>
      </c>
      <c r="CS2" s="61">
        <v>11.217193603515625</v>
      </c>
      <c r="CT2" s="61">
        <v>0.61900335550308228</v>
      </c>
      <c r="CU2" s="61">
        <v>0.10032308846712112</v>
      </c>
      <c r="CV2" s="61">
        <v>3.9639868191443384E-4</v>
      </c>
      <c r="CW2" s="61">
        <v>4.3367929458618164</v>
      </c>
      <c r="CX2" s="61">
        <v>18.892885208129883</v>
      </c>
      <c r="CY2" s="61">
        <v>0.87103307247161865</v>
      </c>
      <c r="CZ2" s="61">
        <v>22.051130294799805</v>
      </c>
      <c r="DA2" s="61">
        <v>2.1202273368835449</v>
      </c>
      <c r="DB2" s="61">
        <v>1.2388023138046265</v>
      </c>
      <c r="DC2" s="61">
        <v>1.9249999638759618E-7</v>
      </c>
      <c r="DD2" s="61">
        <v>0.16277489066123962</v>
      </c>
      <c r="DE2" s="61">
        <v>0.2779640257358551</v>
      </c>
      <c r="DF2" s="61">
        <v>5.9302907437086105E-2</v>
      </c>
      <c r="DG2" s="61">
        <v>1.2649114243686199E-2</v>
      </c>
      <c r="DH2" s="61">
        <v>2.8236057609319687E-2</v>
      </c>
      <c r="DI2" s="61">
        <v>1.2249999770119757E-7</v>
      </c>
      <c r="DJ2" s="61">
        <v>0.11195670068264008</v>
      </c>
      <c r="DK2" s="61">
        <v>0.34412780404090881</v>
      </c>
      <c r="DL2" s="61">
        <v>1.485968753695488E-2</v>
      </c>
      <c r="DM2" s="61">
        <v>0.16779555380344391</v>
      </c>
      <c r="DN2" s="61">
        <v>9.7733326256275177E-3</v>
      </c>
      <c r="DO2" s="61">
        <v>5.6101907975971699E-3</v>
      </c>
      <c r="DP2" s="61">
        <v>2.9563015326857567E-2</v>
      </c>
      <c r="DQ2" s="61">
        <v>5.7749997495193384E-7</v>
      </c>
      <c r="DR2" s="61">
        <v>0.73249882459640503</v>
      </c>
      <c r="DS2" s="61">
        <v>0.17163483798503876</v>
      </c>
      <c r="DT2" s="61">
        <v>8.6819544434547424E-2</v>
      </c>
      <c r="DU2" s="61">
        <v>1.9709434360265732E-2</v>
      </c>
      <c r="DV2" s="61">
        <v>0.41819995641708374</v>
      </c>
      <c r="DW2" s="61">
        <v>9.1795772314071655E-2</v>
      </c>
      <c r="DX2" s="61">
        <v>0.17594867944717407</v>
      </c>
      <c r="DY2" s="61">
        <v>0.15032161772251129</v>
      </c>
      <c r="DZ2" s="61">
        <v>84321.921875</v>
      </c>
      <c r="EA2" s="61">
        <v>38592.40234375</v>
      </c>
      <c r="EB2" s="61">
        <v>45729.515625</v>
      </c>
      <c r="EC2" s="61">
        <v>3964.481201171875</v>
      </c>
      <c r="ED2" s="61">
        <v>6986.3896484375</v>
      </c>
      <c r="EE2" s="61">
        <v>4794.97802734375</v>
      </c>
      <c r="EF2" s="61">
        <v>1721.0439453125</v>
      </c>
      <c r="EG2" s="61">
        <v>4162.68505859375</v>
      </c>
      <c r="EH2" s="61">
        <v>3390.00439453125</v>
      </c>
      <c r="EI2" s="61">
        <v>851.5477294921875</v>
      </c>
      <c r="EJ2" s="61">
        <v>4764.630859375</v>
      </c>
      <c r="EK2" s="61">
        <v>2262.976806640625</v>
      </c>
      <c r="EL2" s="61">
        <v>5693.6650390625</v>
      </c>
      <c r="EM2" s="61">
        <v>2731.93017578125</v>
      </c>
      <c r="EN2" s="61">
        <v>1163.54931640625</v>
      </c>
      <c r="EO2" s="61">
        <v>4939.18603515625</v>
      </c>
      <c r="EP2" s="61">
        <v>8687.93359375</v>
      </c>
      <c r="EQ2" s="61">
        <v>15123.0478515625</v>
      </c>
      <c r="ER2" s="61">
        <v>3361.187255859375</v>
      </c>
      <c r="ES2" s="61">
        <v>5367.1484375</v>
      </c>
      <c r="ET2" s="61">
        <v>4073.511962890625</v>
      </c>
      <c r="EU2" s="61">
        <v>282.0224609375</v>
      </c>
      <c r="EV2" s="61">
        <v>2884.59326171875</v>
      </c>
      <c r="EW2" s="61">
        <v>7746.1630859375</v>
      </c>
      <c r="EX2" s="61">
        <v>15715.5009765625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486.29409790039062</v>
      </c>
      <c r="B6">
        <f>BB2</f>
        <v>405.6739501953125</v>
      </c>
      <c r="C6">
        <f>BC2</f>
        <v>0.10751643776893616</v>
      </c>
      <c r="D6">
        <f>BD2</f>
        <v>8.2005214691162109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21048</v>
      </c>
      <c r="C2" s="56">
        <f ca="1">YEAR(TODAY())-YEAR(B2)+IF(TODAY()&gt;=DATE(YEAR(TODAY()),MONTH(B2),DAY(B2)),0,-1)</f>
        <v>66</v>
      </c>
      <c r="E2" s="52">
        <v>172.6</v>
      </c>
      <c r="F2" s="53" t="s">
        <v>39</v>
      </c>
      <c r="G2" s="52">
        <v>61.9</v>
      </c>
      <c r="H2" s="51" t="s">
        <v>41</v>
      </c>
      <c r="I2" s="72">
        <f>ROUND(G3/E3^2,1)</f>
        <v>20.8</v>
      </c>
    </row>
    <row r="3" spans="1:9" x14ac:dyDescent="0.3">
      <c r="E3" s="51">
        <f>E2/100</f>
        <v>1.726</v>
      </c>
      <c r="F3" s="51" t="s">
        <v>40</v>
      </c>
      <c r="G3" s="51">
        <f>G2</f>
        <v>61.9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조남일, ID : H1310309)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15일 08:18:41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M31" sqref="M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45244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172.6</v>
      </c>
      <c r="L12" s="124"/>
      <c r="M12" s="117">
        <f>'개인정보 및 신체계측 입력'!G2</f>
        <v>61.9</v>
      </c>
      <c r="N12" s="118"/>
      <c r="O12" s="113" t="s">
        <v>271</v>
      </c>
      <c r="P12" s="107"/>
      <c r="Q12" s="90">
        <f>'개인정보 및 신체계측 입력'!I2</f>
        <v>20.8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조남일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66.257000000000005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12.675000000000001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21.068000000000001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6.9</v>
      </c>
      <c r="L71" s="36" t="s">
        <v>53</v>
      </c>
      <c r="M71" s="36">
        <f>ROUND('DRIs DATA'!K8,1)</f>
        <v>0.9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125.59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238.9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143.79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52.49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94.04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517.28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182.34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2023-11-14T23:23:15Z</dcterms:modified>
</cp:coreProperties>
</file>