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<sst xmlns="http://schemas.openxmlformats.org/spreadsheetml/2006/main" count="699" uniqueCount="357">
  <si>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</si>
  <si>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</si>
  <si>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</si>
  <si>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</si>
  <si>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</si>
  <si>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</si>
  <si>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</si>
  <si>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</si>
  <si>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</si>
  <si>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</si>
  <si>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</si>
  <si>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</si>
  <si>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</si>
  <si>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</si>
  <si>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</si>
  <si>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</si>
  <si>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</si>
  <si>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</si>
  <si>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</si>
  <si>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</si>
  <si>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</si>
  <si>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</si>
  <si>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</si>
  <si>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</si>
  <si>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</si>
  <si>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</si>
  <si>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</si>
  <si>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</si>
  <si>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</si>
  <si>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</si>
  <si>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</si>
  <si>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</si>
  <si>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</si>
  <si>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</si>
  <si>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</si>
  <si>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</si>
  <si>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</si>
  <si>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</si>
  <si>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</si>
  <si>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</si>
  <si>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</si>
  <si>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</si>
  <si>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</si>
  <si>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</si>
  <si>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</si>
  <si>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</si>
  <si>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</si>
  <si>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</si>
  <si>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</si>
  <si>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</si>
  <si>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</si>
  <si>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</si>
  <si>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</si>
  <si>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</si>
  <si>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</si>
  <si>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</si>
  <si>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</si>
  <si>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</si>
  <si>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</si>
  <si>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</si>
  <si>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</si>
  <si>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</si>
  <si>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</si>
  <si>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</si>
  <si>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</si>
  <si>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</si>
  <si>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</si>
  <si>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</si>
  <si>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</si>
  <si>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</si>
  <si>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</si>
  <si>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</si>
  <si>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</si>
  <si>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</si>
  <si>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</si>
  <si>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</si>
  <si>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</si>
  <si>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</si>
  <si>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</si>
  <si>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</si>
  <si>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</si>
  <si>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</si>
  <si>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</si>
  <si>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</si>
  <si>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</si>
  <si>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</si>
  <si>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</si>
  <si>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</si>
  <si>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</si>
  <si>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</si>
  <si>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</si>
  <si>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</si>
  <si>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</si>
  <si>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</si>
  <si>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</si>
  <si>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</si>
  <si>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</si>
  <si>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</si>
  <si>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</si>
  <si>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</si>
  <si>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</si>
  <si>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</si>
  <si>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</si>
  <si>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</si>
  <si>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</si>
  <si>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</si>
  <si>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</si>
  <si>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</si>
  <si>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</si>
  <si>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</si>
  <si>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</si>
  <si>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</si>
  <si>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</si>
  <si>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</si>
  <si>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</si>
  <si>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</si>
  <si>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</si>
  <si>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</si>
  <si>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</si>
  <si>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</si>
  <si>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</si>
  <si>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</si>
  <si>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</si>
  <si>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</si>
  <si>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</si>
  <si>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</si>
  <si>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</si>
  <si>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</si>
  <si>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</si>
  <si>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</si>
  <si>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</si>
  <si>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</si>
  <si>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</si>
  <si>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</si>
  <si>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</si>
  <si>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</si>
  <si>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</si>
  <si>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</si>
  <si>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</si>
  <si>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</si>
  <si>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</si>
  <si>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</si>
  <si>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</si>
  <si>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</si>
  <si>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</si>
  <si>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</si>
  <si>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</si>
  <si>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</si>
  <si>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</si>
  <si>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</si>
  <si>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</si>
  <si>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</si>
  <si>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</si>
  <si>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</si>
  <si>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</si>
  <si>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</si>
  <si>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</si>
  <si>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</si>
  <si>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</si>
  <si>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</si>
  <si>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</si>
  <si>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</si>
  <si>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</si>
  <si>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</si>
  <si>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</si>
  <si>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</si>
  <si>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</si>
  <si>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</si>
  <si>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</si>
  <si>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</si>
  <si>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</si>
  <si>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</si>
  <si>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</si>
  <si>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</si>
  <si>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</si>
  <si>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</si>
  <si>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</si>
  <si>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</si>
  <si>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</si>
  <si>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</si>
  <si>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</si>
  <si>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</si>
  <si>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</si>
  <si>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</si>
  <si>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</si>
  <si>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</si>
  <si>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</si>
  <si>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</si>
  <si>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</si>
  <si>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</si>
  <si>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</si>
  <si>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</si>
  <si>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</si>
  <si>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</si>
  <si>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</si>
  <si>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</si>
  <si>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</si>
  <si>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</si>
  <si>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</si>
  <si>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</si>
  <si>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</si>
  <si>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</si>
  <si>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</si>
  <si>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</si>
  <si>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</si>
  <si>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</si>
  <si>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</si>
  <si>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</si>
  <si>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</si>
  <si>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</si>
  <si>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</si>
  <si>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</si>
  <si>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</si>
  <si>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</si>
  <si>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</si>
  <si>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</si>
  <si>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</si>
  <si>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</si>
  <si>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</si>
  <si>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</si>
  <si>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</si>
  <si>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</si>
  <si>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</si>
  <si>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</si>
  <si>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</si>
  <si>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</si>
  <si>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</si>
  <si>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</si>
  <si>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</si>
  <si>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</si>
  <si>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</si>
  <si>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</si>
  <si>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</si>
  <si>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</si>
  <si>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</si>
  <si>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</si>
  <si>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</si>
  <si>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</si>
  <si>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</si>
  <si>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</si>
  <si>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</si>
  <si>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</si>
  <si>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</si>
  <si>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</si>
  <si>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</si>
  <si>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</si>
  <si>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</si>
  <si>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</si>
  <si>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</si>
  <si>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</si>
  <si>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</si>
  <si>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</si>
  <si>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</si>
  <si>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</si>
  <si>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</si>
  <si>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</si>
  <si>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</si>
  <si>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</si>
  <si>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</si>
  <si>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</si>
  <si>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</si>
  <si>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</si>
  <si>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</si>
  <si>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</si>
  <si>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</si>
  <si>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</si>
  <si>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</si>
  <si>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</si>
  <si>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</si>
  <si>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</si>
  <si>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</si>
  <si>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</si>
  <si>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</si>
  <si>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</si>
  <si>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</si>
  <si>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</si>
  <si>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</si>
  <si>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</si>
  <si>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</si>
  <si>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당류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</si>
  <si>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</si>
  <si>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</si>
  <si>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</si>
  <si>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</si>
  <si>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</si>
  <si>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에너지 필요추정량</t>
    <phoneticPr fontId="1" type="noConversion"/>
  </si>
  <si>
    <t>당류섭취(%)</t>
    <phoneticPr fontId="1" type="noConversion"/>
  </si>
  <si>
    <t>단백질(g/일)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</si>
  <si>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</si>
  <si>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</si>
  <si>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</si>
  <si>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</si>
  <si>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</si>
  <si>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</si>
  <si>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</si>
  <si>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</si>
  <si>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</si>
  <si>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</si>
  <si>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</si>
  <si>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</si>
  <si>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</si>
  <si>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</si>
  <si>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구리</t>
    <phoneticPr fontId="1" type="noConversion"/>
  </si>
  <si>
    <t>요오드</t>
    <phoneticPr fontId="1" type="noConversion"/>
  </si>
  <si>
    <t>크롬</t>
    <phoneticPr fontId="1" type="noConversion"/>
  </si>
  <si>
    <t>M</t>
  </si>
  <si>
    <t>정보</t>
    <phoneticPr fontId="1" type="noConversion"/>
  </si>
  <si>
    <t>출력시각</t>
    <phoneticPr fontId="1" type="noConversion"/>
  </si>
  <si>
    <t>섭취량</t>
    <phoneticPr fontId="1" type="noConversion"/>
  </si>
  <si>
    <t>상한섭취량</t>
    <phoneticPr fontId="1" type="noConversion"/>
  </si>
  <si>
    <t>에너지 섭취량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</si>
  <si>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</si>
  <si>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</si>
  <si>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</si>
  <si>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</si>
  <si>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</si>
  <si>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</si>
  <si>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</si>
  <si>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</si>
  <si>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</si>
  <si>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몰리브덴</t>
    <phoneticPr fontId="1" type="noConversion"/>
  </si>
  <si>
    <t>구리(ug/일)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</si>
  <si>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</si>
  <si>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</si>
  <si>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</si>
  <si>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충분섭취량</t>
    <phoneticPr fontId="1" type="noConversion"/>
  </si>
  <si>
    <t>티아민</t>
    <phoneticPr fontId="1" type="noConversion"/>
  </si>
  <si>
    <t>평균필요량</t>
    <phoneticPr fontId="1" type="noConversion"/>
  </si>
  <si>
    <t>권장섭취량</t>
    <phoneticPr fontId="1" type="noConversion"/>
  </si>
  <si>
    <t>(설문지 : FFQ 95문항 설문지, 사용자 : 조평훈, ID : H1310310)</t>
  </si>
  <si>
    <t>2023년 11월 15일 08:19:57</t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</si>
  <si>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</si>
  <si>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</si>
  <si>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</si>
  <si>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</si>
  <si>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n-6불포화</t>
    <phoneticPr fontId="1" type="noConversion"/>
  </si>
  <si>
    <t>당류섭취(g)</t>
    <phoneticPr fontId="1" type="noConversion"/>
  </si>
  <si>
    <t>적정비율(최소)</t>
    <phoneticPr fontId="1" type="noConversion"/>
  </si>
  <si>
    <t>지용성 비타민</t>
    <phoneticPr fontId="1" type="noConversion"/>
  </si>
  <si>
    <t>비타민K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</si>
  <si>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</si>
  <si>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</si>
  <si>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</si>
  <si>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나트륨</t>
    <phoneticPr fontId="1" type="noConversion"/>
  </si>
  <si>
    <t>마그네슘</t>
    <phoneticPr fontId="1" type="noConversion"/>
  </si>
  <si>
    <t>상한섭취량</t>
    <phoneticPr fontId="1" type="noConversion"/>
  </si>
  <si>
    <t>만성질환위험
감소섭취량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</si>
  <si>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</si>
  <si>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</si>
  <si>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</si>
  <si>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</si>
  <si>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</si>
  <si>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섭취량</t>
    <phoneticPr fontId="1" type="noConversion"/>
  </si>
  <si>
    <t>몰리브덴(ug/일)</t>
    <phoneticPr fontId="1" type="noConversion"/>
  </si>
  <si>
    <t>크롬(ug/일)</t>
    <phoneticPr fontId="1" type="noConversion"/>
  </si>
  <si>
    <t>H1310310</t>
  </si>
  <si>
    <t>조평훈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</si>
</sst>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46.247929999999997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34928"/>
        <c:axId val="401335320"/>
      </c:barChart>
      <c:catAx>
        <c:axId val="4013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35320"/>
        <c:crosses val="autoZero"/>
        <c:auto val="1"/>
        <c:lblAlgn val="ctr"/>
        <c:lblOffset val="100"/>
        <c:noMultiLvlLbl val="0"/>
      </c:catAx>
      <c:valAx>
        <c:axId val="40133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3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1.4901987000000001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1744"/>
        <c:axId val="572052136"/>
      </c:barChart>
      <c:catAx>
        <c:axId val="5720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2136"/>
        <c:crosses val="autoZero"/>
        <c:auto val="1"/>
        <c:lblAlgn val="ctr"/>
        <c:lblOffset val="100"/>
        <c:noMultiLvlLbl val="0"/>
      </c:catAx>
      <c:valAx>
        <c:axId val="5720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17.404496999999999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513528"/>
        <c:axId val="182513920"/>
      </c:barChart>
      <c:catAx>
        <c:axId val="18251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513920"/>
        <c:crosses val="autoZero"/>
        <c:auto val="1"/>
        <c:lblAlgn val="ctr"/>
        <c:lblOffset val="100"/>
        <c:noMultiLvlLbl val="0"/>
      </c:catAx>
      <c:valAx>
        <c:axId val="18251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51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929.63120000000004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01640"/>
        <c:axId val="559996544"/>
      </c:barChart>
      <c:catAx>
        <c:axId val="56000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6544"/>
        <c:crosses val="autoZero"/>
        <c:auto val="1"/>
        <c:lblAlgn val="ctr"/>
        <c:lblOffset val="100"/>
        <c:noMultiLvlLbl val="0"/>
      </c:catAx>
      <c:valAx>
        <c:axId val="55999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0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2026.6134999999999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6152"/>
        <c:axId val="560000464"/>
      </c:barChart>
      <c:catAx>
        <c:axId val="55999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00464"/>
        <c:crosses val="autoZero"/>
        <c:auto val="1"/>
        <c:lblAlgn val="ctr"/>
        <c:lblOffset val="100"/>
        <c:noMultiLvlLbl val="0"/>
      </c:catAx>
      <c:valAx>
        <c:axId val="560000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0.34721002000000001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5368"/>
        <c:axId val="560000072"/>
      </c:barChart>
      <c:catAx>
        <c:axId val="5599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00072"/>
        <c:crosses val="autoZero"/>
        <c:auto val="1"/>
        <c:lblAlgn val="ctr"/>
        <c:lblOffset val="100"/>
        <c:noMultiLvlLbl val="0"/>
      </c:catAx>
      <c:valAx>
        <c:axId val="56000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132.33501999999999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7720"/>
        <c:axId val="560001248"/>
      </c:barChart>
      <c:catAx>
        <c:axId val="55999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001248"/>
        <c:crosses val="autoZero"/>
        <c:auto val="1"/>
        <c:lblAlgn val="ctr"/>
        <c:lblOffset val="100"/>
        <c:noMultiLvlLbl val="0"/>
      </c:catAx>
      <c:valAx>
        <c:axId val="56000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8.4485039999999998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002424"/>
        <c:axId val="559997328"/>
      </c:barChart>
      <c:catAx>
        <c:axId val="56000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7328"/>
        <c:crosses val="autoZero"/>
        <c:auto val="1"/>
        <c:lblAlgn val="ctr"/>
        <c:lblOffset val="100"/>
        <c:noMultiLvlLbl val="0"/>
      </c:catAx>
      <c:valAx>
        <c:axId val="559997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00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342.59032999999999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5760"/>
        <c:axId val="559998112"/>
      </c:barChart>
      <c:catAx>
        <c:axId val="55999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8112"/>
        <c:crosses val="autoZero"/>
        <c:auto val="1"/>
        <c:lblAlgn val="ctr"/>
        <c:lblOffset val="100"/>
        <c:noMultiLvlLbl val="0"/>
      </c:catAx>
      <c:valAx>
        <c:axId val="55999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1.2589159999999999E-3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99288"/>
        <c:axId val="559999680"/>
      </c:barChart>
      <c:catAx>
        <c:axId val="55999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99680"/>
        <c:crosses val="autoZero"/>
        <c:auto val="1"/>
        <c:lblAlgn val="ctr"/>
        <c:lblOffset val="100"/>
        <c:noMultiLvlLbl val="0"/>
      </c:catAx>
      <c:valAx>
        <c:axId val="55999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9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4.114204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5640"/>
        <c:axId val="567577992"/>
      </c:barChart>
      <c:catAx>
        <c:axId val="56757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7992"/>
        <c:crosses val="autoZero"/>
        <c:auto val="1"/>
        <c:lblAlgn val="ctr"/>
        <c:lblOffset val="100"/>
        <c:noMultiLvlLbl val="0"/>
      </c:catAx>
      <c:valAx>
        <c:axId val="56757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16.382840999999999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33360"/>
        <c:axId val="401333752"/>
      </c:barChart>
      <c:catAx>
        <c:axId val="40133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33752"/>
        <c:crosses val="autoZero"/>
        <c:auto val="1"/>
        <c:lblAlgn val="ctr"/>
        <c:lblOffset val="100"/>
        <c:noMultiLvlLbl val="0"/>
      </c:catAx>
      <c:valAx>
        <c:axId val="40133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3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41.478763999999998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81520"/>
        <c:axId val="567574464"/>
      </c:barChart>
      <c:catAx>
        <c:axId val="56758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4464"/>
        <c:crosses val="autoZero"/>
        <c:auto val="1"/>
        <c:lblAlgn val="ctr"/>
        <c:lblOffset val="100"/>
        <c:noMultiLvlLbl val="0"/>
      </c:catAx>
      <c:valAx>
        <c:axId val="5675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8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70.805459999999997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5248"/>
        <c:axId val="567581912"/>
      </c:barChart>
      <c:catAx>
        <c:axId val="5675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81912"/>
        <c:crosses val="autoZero"/>
        <c:auto val="1"/>
        <c:lblAlgn val="ctr"/>
        <c:lblOffset val="100"/>
        <c:noMultiLvlLbl val="0"/>
      </c:catAx>
      <c:valAx>
        <c:axId val="56758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0.311</c:v>
                </c:pt>
                <c:pt idx="1">
                  <c:v>1.8049999999999999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576032"/>
        <c:axId val="567576424"/>
      </c:barChart>
      <c:catAx>
        <c:axId val="56757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6424"/>
        <c:crosses val="autoZero"/>
        <c:auto val="1"/>
        <c:lblAlgn val="ctr"/>
        <c:lblOffset val="100"/>
        <c:noMultiLvlLbl val="0"/>
      </c:catAx>
      <c:valAx>
        <c:axId val="567576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152.31071472167969</c:v>
                </c:pt>
                <c:pt idx="1">
                  <c:v>0.14543724060058594</c:v>
                </c:pt>
                <c:pt idx="2">
                  <c:v>1.773957371711731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293.10610000000003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8776"/>
        <c:axId val="567579168"/>
      </c:barChart>
      <c:catAx>
        <c:axId val="56757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79168"/>
        <c:crosses val="autoZero"/>
        <c:auto val="1"/>
        <c:lblAlgn val="ctr"/>
        <c:lblOffset val="100"/>
        <c:noMultiLvlLbl val="0"/>
      </c:catAx>
      <c:valAx>
        <c:axId val="56757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7.6465630000000004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79952"/>
        <c:axId val="567580344"/>
      </c:barChart>
      <c:catAx>
        <c:axId val="56757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80344"/>
        <c:crosses val="autoZero"/>
        <c:auto val="1"/>
        <c:lblAlgn val="ctr"/>
        <c:lblOffset val="100"/>
        <c:noMultiLvlLbl val="0"/>
      </c:catAx>
      <c:valAx>
        <c:axId val="56758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7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84.295000000000002</c:v>
                </c:pt>
                <c:pt idx="1">
                  <c:v>3.7450000000000001</c:v>
                </c:pt>
                <c:pt idx="2">
                  <c:v>11.96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3825040"/>
        <c:axId val="573818376"/>
      </c:barChart>
      <c:catAx>
        <c:axId val="57382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18376"/>
        <c:crosses val="autoZero"/>
        <c:auto val="1"/>
        <c:lblAlgn val="ctr"/>
        <c:lblOffset val="100"/>
        <c:noMultiLvlLbl val="0"/>
      </c:catAx>
      <c:valAx>
        <c:axId val="57381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1649.2506000000001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19944"/>
        <c:axId val="573822296"/>
      </c:barChart>
      <c:catAx>
        <c:axId val="57381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2296"/>
        <c:crosses val="autoZero"/>
        <c:auto val="1"/>
        <c:lblAlgn val="ctr"/>
        <c:lblOffset val="100"/>
        <c:noMultiLvlLbl val="0"/>
      </c:catAx>
      <c:valAx>
        <c:axId val="57382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1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37.973002999999999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0728"/>
        <c:axId val="573822688"/>
      </c:barChart>
      <c:catAx>
        <c:axId val="57382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2688"/>
        <c:crosses val="autoZero"/>
        <c:auto val="1"/>
        <c:lblAlgn val="ctr"/>
        <c:lblOffset val="100"/>
        <c:noMultiLvlLbl val="0"/>
      </c:catAx>
      <c:valAx>
        <c:axId val="573822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336.11919999999998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3080"/>
        <c:axId val="573824648"/>
      </c:barChart>
      <c:catAx>
        <c:axId val="57382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4648"/>
        <c:crosses val="autoZero"/>
        <c:auto val="1"/>
        <c:lblAlgn val="ctr"/>
        <c:lblOffset val="100"/>
        <c:noMultiLvlLbl val="0"/>
      </c:catAx>
      <c:valAx>
        <c:axId val="57382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0.51476526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1328264"/>
        <c:axId val="401329048"/>
      </c:barChart>
      <c:catAx>
        <c:axId val="40132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1329048"/>
        <c:crosses val="autoZero"/>
        <c:auto val="1"/>
        <c:lblAlgn val="ctr"/>
        <c:lblOffset val="100"/>
        <c:noMultiLvlLbl val="0"/>
      </c:catAx>
      <c:valAx>
        <c:axId val="40132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132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4353.6660000000002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3472"/>
        <c:axId val="573817592"/>
      </c:barChart>
      <c:catAx>
        <c:axId val="57382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17592"/>
        <c:crosses val="autoZero"/>
        <c:auto val="1"/>
        <c:lblAlgn val="ctr"/>
        <c:lblOffset val="100"/>
        <c:noMultiLvlLbl val="0"/>
      </c:catAx>
      <c:valAx>
        <c:axId val="57381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5.7715420000000002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1120"/>
        <c:axId val="573821512"/>
      </c:barChart>
      <c:catAx>
        <c:axId val="57382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1512"/>
        <c:crosses val="autoZero"/>
        <c:auto val="1"/>
        <c:lblAlgn val="ctr"/>
        <c:lblOffset val="100"/>
        <c:noMultiLvlLbl val="0"/>
      </c:catAx>
      <c:valAx>
        <c:axId val="57382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0.47930040000000002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21904"/>
        <c:axId val="573824256"/>
      </c:barChart>
      <c:catAx>
        <c:axId val="57382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24256"/>
        <c:crosses val="autoZero"/>
        <c:auto val="1"/>
        <c:lblAlgn val="ctr"/>
        <c:lblOffset val="100"/>
        <c:noMultiLvlLbl val="0"/>
      </c:catAx>
      <c:valAx>
        <c:axId val="5738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2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200.40710000000001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2920"/>
        <c:axId val="572047432"/>
      </c:barChart>
      <c:catAx>
        <c:axId val="57205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7432"/>
        <c:crosses val="autoZero"/>
        <c:auto val="1"/>
        <c:lblAlgn val="ctr"/>
        <c:lblOffset val="100"/>
        <c:noMultiLvlLbl val="0"/>
      </c:catAx>
      <c:valAx>
        <c:axId val="57204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0.85035616000000003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4096"/>
        <c:axId val="572054488"/>
      </c:barChart>
      <c:catAx>
        <c:axId val="57205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4488"/>
        <c:crosses val="autoZero"/>
        <c:auto val="1"/>
        <c:lblAlgn val="ctr"/>
        <c:lblOffset val="100"/>
        <c:noMultiLvlLbl val="0"/>
      </c:catAx>
      <c:valAx>
        <c:axId val="57205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9.0433909999999997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4880"/>
        <c:axId val="572048608"/>
      </c:barChart>
      <c:catAx>
        <c:axId val="57205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8608"/>
        <c:crosses val="autoZero"/>
        <c:auto val="1"/>
        <c:lblAlgn val="ctr"/>
        <c:lblOffset val="100"/>
        <c:noMultiLvlLbl val="0"/>
      </c:catAx>
      <c:valAx>
        <c:axId val="57204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0.47930040000000002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49000"/>
        <c:axId val="572049392"/>
      </c:barChart>
      <c:catAx>
        <c:axId val="57204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9392"/>
        <c:crosses val="autoZero"/>
        <c:auto val="1"/>
        <c:lblAlgn val="ctr"/>
        <c:lblOffset val="100"/>
        <c:noMultiLvlLbl val="0"/>
      </c:catAx>
      <c:valAx>
        <c:axId val="5720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4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242.42604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0960"/>
        <c:axId val="572050176"/>
      </c:barChart>
      <c:catAx>
        <c:axId val="57205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50176"/>
        <c:crosses val="autoZero"/>
        <c:auto val="1"/>
        <c:lblAlgn val="ctr"/>
        <c:lblOffset val="100"/>
        <c:noMultiLvlLbl val="0"/>
      </c:catAx>
      <c:valAx>
        <c:axId val="5720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1.7739574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052528"/>
        <c:axId val="572048216"/>
      </c:barChart>
      <c:catAx>
        <c:axId val="5720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048216"/>
        <c:crosses val="autoZero"/>
        <c:auto val="1"/>
        <c:lblAlgn val="ctr"/>
        <c:lblOffset val="100"/>
        <c:noMultiLvlLbl val="0"/>
      </c:catAx>
      <c:valAx>
        <c:axId val="57204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0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조평훈, ID : H1310310)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15일 08:19:57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1649.2506000000001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46.247929999999997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16.382840999999999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84.295000000000002</v>
      </c>
      <c r="G8" s="59">
        <f>'DRIs DATA 입력'!G8</f>
        <v>3.7450000000000001</v>
      </c>
      <c r="H8" s="59">
        <f>'DRIs DATA 입력'!H8</f>
        <v>11.96</v>
      </c>
      <c r="I8" s="46"/>
      <c r="J8" s="59" t="s">
        <v>216</v>
      </c>
      <c r="K8" s="59">
        <f>'DRIs DATA 입력'!K8</f>
        <v>0.311</v>
      </c>
      <c r="L8" s="59">
        <f>'DRIs DATA 입력'!L8</f>
        <v>1.8049999999999999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293.10610000000003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7.6465630000000004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0.51476526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200.40710000000001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37.973002999999999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0.83037119999999998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0.85035616000000003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9.0433909999999997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0.47930040000000002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242.42604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1.7739574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1.4901987000000001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17.404496999999999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336.11919999999998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929.63120000000004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4353.6660000000002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2026.6134999999999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0.34721002000000001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132.33501999999999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5.7715420000000002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8.4485039999999998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342.59032999999999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1.2589159999999999E-3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4.114204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41.478763999999998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70.805459999999997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306</v>
      </c>
      <c r="B1" s="61" t="s">
        <v>329</v>
      </c>
      <c r="G1" s="62" t="s">
        <v>307</v>
      </c>
      <c r="H1" s="61" t="s">
        <v>330</v>
      </c>
    </row>
    <row r="3" spans="1:33" x14ac:dyDescent="0.3">
      <c r="A3" s="66" t="s">
        <v>331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332</v>
      </c>
      <c r="B4" s="67"/>
      <c r="C4" s="67"/>
      <c r="E4" s="69" t="s">
        <v>277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333</v>
      </c>
      <c r="V4" s="67"/>
      <c r="W4" s="67"/>
      <c r="X4" s="67"/>
      <c r="Y4" s="67"/>
      <c r="Z4" s="67"/>
      <c r="AB4" s="67" t="s">
        <v>279</v>
      </c>
      <c r="AC4" s="67"/>
      <c r="AD4" s="67"/>
      <c r="AE4" s="67"/>
      <c r="AF4" s="67"/>
      <c r="AG4" s="67"/>
    </row>
    <row r="5" spans="1:33" x14ac:dyDescent="0.3">
      <c r="A5" s="65"/>
      <c r="B5" s="65" t="s">
        <v>334</v>
      </c>
      <c r="C5" s="65" t="s">
        <v>308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281</v>
      </c>
      <c r="L5" s="65" t="s">
        <v>335</v>
      </c>
      <c r="N5" s="65"/>
      <c r="O5" s="65" t="s">
        <v>282</v>
      </c>
      <c r="P5" s="65" t="s">
        <v>328</v>
      </c>
      <c r="Q5" s="65" t="s">
        <v>325</v>
      </c>
      <c r="R5" s="65" t="s">
        <v>309</v>
      </c>
      <c r="S5" s="65" t="s">
        <v>308</v>
      </c>
      <c r="U5" s="65"/>
      <c r="V5" s="65" t="s">
        <v>282</v>
      </c>
      <c r="W5" s="65" t="s">
        <v>283</v>
      </c>
      <c r="X5" s="65" t="s">
        <v>284</v>
      </c>
      <c r="Y5" s="65" t="s">
        <v>309</v>
      </c>
      <c r="Z5" s="65" t="s">
        <v>308</v>
      </c>
      <c r="AB5" s="65"/>
      <c r="AC5" s="65" t="s">
        <v>285</v>
      </c>
      <c r="AD5" s="65" t="s">
        <v>310</v>
      </c>
      <c r="AE5" s="65" t="s">
        <v>279</v>
      </c>
      <c r="AF5" s="65" t="s">
        <v>336</v>
      </c>
      <c r="AG5" s="65" t="s">
        <v>286</v>
      </c>
    </row>
    <row r="6" spans="1:33" x14ac:dyDescent="0.3">
      <c r="A6" s="65" t="s">
        <v>276</v>
      </c>
      <c r="B6" s="65">
        <v>2000</v>
      </c>
      <c r="C6" s="65">
        <v>1649.2506000000001</v>
      </c>
      <c r="E6" s="65" t="s">
        <v>324</v>
      </c>
      <c r="F6" s="65">
        <v>55</v>
      </c>
      <c r="G6" s="65">
        <v>15</v>
      </c>
      <c r="H6" s="65">
        <v>7</v>
      </c>
      <c r="J6" s="65" t="s">
        <v>337</v>
      </c>
      <c r="K6" s="65">
        <v>0.1</v>
      </c>
      <c r="L6" s="65">
        <v>4</v>
      </c>
      <c r="N6" s="65" t="s">
        <v>287</v>
      </c>
      <c r="O6" s="65">
        <v>50</v>
      </c>
      <c r="P6" s="65">
        <v>60</v>
      </c>
      <c r="Q6" s="65">
        <v>0</v>
      </c>
      <c r="R6" s="65">
        <v>0</v>
      </c>
      <c r="S6" s="65">
        <v>46.247929999999997</v>
      </c>
      <c r="U6" s="65" t="s">
        <v>311</v>
      </c>
      <c r="V6" s="65">
        <v>0</v>
      </c>
      <c r="W6" s="65">
        <v>0</v>
      </c>
      <c r="X6" s="65">
        <v>25</v>
      </c>
      <c r="Y6" s="65">
        <v>0</v>
      </c>
      <c r="Z6" s="65">
        <v>16.382840999999999</v>
      </c>
      <c r="AB6" s="65" t="s">
        <v>312</v>
      </c>
      <c r="AC6" s="65">
        <v>2000</v>
      </c>
      <c r="AD6" s="65">
        <v>1649.2506000000001</v>
      </c>
      <c r="AE6" s="65">
        <v>64.716110229492188</v>
      </c>
      <c r="AF6" s="65">
        <v>16.179027999999999</v>
      </c>
      <c r="AG6" s="65">
        <v>3.9239706702729054</v>
      </c>
    </row>
    <row r="7" spans="1:33" x14ac:dyDescent="0.3">
      <c r="E7" s="65" t="s">
        <v>313</v>
      </c>
      <c r="F7" s="65">
        <v>65</v>
      </c>
      <c r="G7" s="65">
        <v>30</v>
      </c>
      <c r="H7" s="65">
        <v>20</v>
      </c>
      <c r="J7" s="65" t="s">
        <v>313</v>
      </c>
      <c r="K7" s="65">
        <v>1</v>
      </c>
      <c r="L7" s="65">
        <v>10</v>
      </c>
    </row>
    <row r="8" spans="1:33" x14ac:dyDescent="0.3">
      <c r="E8" s="65" t="s">
        <v>314</v>
      </c>
      <c r="F8" s="65">
        <v>84.295000000000002</v>
      </c>
      <c r="G8" s="65">
        <v>3.7450000000000001</v>
      </c>
      <c r="H8" s="65">
        <v>11.96</v>
      </c>
      <c r="J8" s="65" t="s">
        <v>314</v>
      </c>
      <c r="K8" s="65">
        <v>0.311</v>
      </c>
      <c r="L8" s="65">
        <v>1.8049999999999999</v>
      </c>
    </row>
    <row r="13" spans="1:33" x14ac:dyDescent="0.3">
      <c r="A13" s="66" t="s">
        <v>338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288</v>
      </c>
      <c r="B14" s="67"/>
      <c r="C14" s="67"/>
      <c r="D14" s="67"/>
      <c r="E14" s="67"/>
      <c r="F14" s="67"/>
      <c r="H14" s="67" t="s">
        <v>289</v>
      </c>
      <c r="I14" s="67"/>
      <c r="J14" s="67"/>
      <c r="K14" s="67"/>
      <c r="L14" s="67"/>
      <c r="M14" s="67"/>
      <c r="O14" s="67" t="s">
        <v>290</v>
      </c>
      <c r="P14" s="67"/>
      <c r="Q14" s="67"/>
      <c r="R14" s="67"/>
      <c r="S14" s="67"/>
      <c r="T14" s="67"/>
      <c r="V14" s="67" t="s">
        <v>339</v>
      </c>
      <c r="W14" s="67"/>
      <c r="X14" s="67"/>
      <c r="Y14" s="67"/>
      <c r="Z14" s="67"/>
      <c r="AA14" s="67"/>
    </row>
    <row r="15" spans="1:33" x14ac:dyDescent="0.3">
      <c r="A15" s="65"/>
      <c r="B15" s="65" t="s">
        <v>282</v>
      </c>
      <c r="C15" s="65" t="s">
        <v>283</v>
      </c>
      <c r="D15" s="65" t="s">
        <v>284</v>
      </c>
      <c r="E15" s="65" t="s">
        <v>322</v>
      </c>
      <c r="F15" s="65" t="s">
        <v>323</v>
      </c>
      <c r="H15" s="65"/>
      <c r="I15" s="65" t="s">
        <v>282</v>
      </c>
      <c r="J15" s="65" t="s">
        <v>283</v>
      </c>
      <c r="K15" s="65" t="s">
        <v>284</v>
      </c>
      <c r="L15" s="65" t="s">
        <v>309</v>
      </c>
      <c r="M15" s="65" t="s">
        <v>323</v>
      </c>
      <c r="O15" s="65"/>
      <c r="P15" s="65" t="s">
        <v>327</v>
      </c>
      <c r="Q15" s="65" t="s">
        <v>283</v>
      </c>
      <c r="R15" s="65" t="s">
        <v>284</v>
      </c>
      <c r="S15" s="65" t="s">
        <v>309</v>
      </c>
      <c r="T15" s="65" t="s">
        <v>308</v>
      </c>
      <c r="V15" s="65"/>
      <c r="W15" s="65" t="s">
        <v>282</v>
      </c>
      <c r="X15" s="65" t="s">
        <v>283</v>
      </c>
      <c r="Y15" s="65" t="s">
        <v>284</v>
      </c>
      <c r="Z15" s="65" t="s">
        <v>309</v>
      </c>
      <c r="AA15" s="65" t="s">
        <v>308</v>
      </c>
    </row>
    <row r="16" spans="1:33" x14ac:dyDescent="0.3">
      <c r="A16" s="65" t="s">
        <v>315</v>
      </c>
      <c r="B16" s="65">
        <v>510</v>
      </c>
      <c r="C16" s="65">
        <v>700</v>
      </c>
      <c r="D16" s="65">
        <v>0</v>
      </c>
      <c r="E16" s="65">
        <v>3000</v>
      </c>
      <c r="F16" s="65">
        <v>293.10610000000003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7.6465630000000004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0.51476526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200.40710000000001</v>
      </c>
    </row>
    <row r="23" spans="1:62" x14ac:dyDescent="0.3">
      <c r="A23" s="66" t="s">
        <v>291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292</v>
      </c>
      <c r="B24" s="67"/>
      <c r="C24" s="67"/>
      <c r="D24" s="67"/>
      <c r="E24" s="67"/>
      <c r="F24" s="67"/>
      <c r="H24" s="67" t="s">
        <v>326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293</v>
      </c>
      <c r="W24" s="67"/>
      <c r="X24" s="67"/>
      <c r="Y24" s="67"/>
      <c r="Z24" s="67"/>
      <c r="AA24" s="67"/>
      <c r="AC24" s="67" t="s">
        <v>294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297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327</v>
      </c>
      <c r="C25" s="65" t="s">
        <v>340</v>
      </c>
      <c r="D25" s="65" t="s">
        <v>284</v>
      </c>
      <c r="E25" s="65" t="s">
        <v>309</v>
      </c>
      <c r="F25" s="65" t="s">
        <v>323</v>
      </c>
      <c r="H25" s="65"/>
      <c r="I25" s="65" t="s">
        <v>282</v>
      </c>
      <c r="J25" s="65" t="s">
        <v>328</v>
      </c>
      <c r="K25" s="65" t="s">
        <v>325</v>
      </c>
      <c r="L25" s="65" t="s">
        <v>309</v>
      </c>
      <c r="M25" s="65" t="s">
        <v>323</v>
      </c>
      <c r="O25" s="65"/>
      <c r="P25" s="65" t="s">
        <v>327</v>
      </c>
      <c r="Q25" s="65" t="s">
        <v>283</v>
      </c>
      <c r="R25" s="65" t="s">
        <v>284</v>
      </c>
      <c r="S25" s="65" t="s">
        <v>309</v>
      </c>
      <c r="T25" s="65" t="s">
        <v>308</v>
      </c>
      <c r="V25" s="65"/>
      <c r="W25" s="65" t="s">
        <v>282</v>
      </c>
      <c r="X25" s="65" t="s">
        <v>283</v>
      </c>
      <c r="Y25" s="65" t="s">
        <v>284</v>
      </c>
      <c r="Z25" s="65" t="s">
        <v>309</v>
      </c>
      <c r="AA25" s="65" t="s">
        <v>308</v>
      </c>
      <c r="AC25" s="65"/>
      <c r="AD25" s="65" t="s">
        <v>282</v>
      </c>
      <c r="AE25" s="65" t="s">
        <v>283</v>
      </c>
      <c r="AF25" s="65" t="s">
        <v>325</v>
      </c>
      <c r="AG25" s="65" t="s">
        <v>309</v>
      </c>
      <c r="AH25" s="65" t="s">
        <v>323</v>
      </c>
      <c r="AJ25" s="65"/>
      <c r="AK25" s="65" t="s">
        <v>282</v>
      </c>
      <c r="AL25" s="65" t="s">
        <v>283</v>
      </c>
      <c r="AM25" s="65" t="s">
        <v>341</v>
      </c>
      <c r="AN25" s="65" t="s">
        <v>309</v>
      </c>
      <c r="AO25" s="65" t="s">
        <v>308</v>
      </c>
      <c r="AQ25" s="65"/>
      <c r="AR25" s="65" t="s">
        <v>327</v>
      </c>
      <c r="AS25" s="65" t="s">
        <v>283</v>
      </c>
      <c r="AT25" s="65" t="s">
        <v>284</v>
      </c>
      <c r="AU25" s="65" t="s">
        <v>309</v>
      </c>
      <c r="AV25" s="65" t="s">
        <v>308</v>
      </c>
      <c r="AX25" s="65"/>
      <c r="AY25" s="65" t="s">
        <v>342</v>
      </c>
      <c r="AZ25" s="65" t="s">
        <v>283</v>
      </c>
      <c r="BA25" s="65" t="s">
        <v>284</v>
      </c>
      <c r="BB25" s="65" t="s">
        <v>309</v>
      </c>
      <c r="BC25" s="65" t="s">
        <v>308</v>
      </c>
      <c r="BE25" s="65"/>
      <c r="BF25" s="65" t="s">
        <v>327</v>
      </c>
      <c r="BG25" s="65" t="s">
        <v>283</v>
      </c>
      <c r="BH25" s="65" t="s">
        <v>284</v>
      </c>
      <c r="BI25" s="65" t="s">
        <v>322</v>
      </c>
      <c r="BJ25" s="65" t="s">
        <v>308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37.973002999999999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0.83037119999999998</v>
      </c>
      <c r="O26" s="65" t="s">
        <v>10</v>
      </c>
      <c r="P26" s="65">
        <v>1.2</v>
      </c>
      <c r="Q26" s="65">
        <v>1.4</v>
      </c>
      <c r="R26" s="65">
        <v>0</v>
      </c>
      <c r="S26" s="65">
        <v>0</v>
      </c>
      <c r="T26" s="65">
        <v>0.85035616000000003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9.0433909999999997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0.47930040000000002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242.42604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1.7739574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1.4901987000000001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17.404496999999999</v>
      </c>
    </row>
    <row r="33" spans="1:62" x14ac:dyDescent="0.3">
      <c r="A33" s="66" t="s">
        <v>318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177</v>
      </c>
      <c r="B34" s="67"/>
      <c r="C34" s="67"/>
      <c r="D34" s="67"/>
      <c r="E34" s="67"/>
      <c r="F34" s="67"/>
      <c r="H34" s="67" t="s">
        <v>299</v>
      </c>
      <c r="I34" s="67"/>
      <c r="J34" s="67"/>
      <c r="K34" s="67"/>
      <c r="L34" s="67"/>
      <c r="M34" s="67"/>
      <c r="O34" s="67" t="s">
        <v>343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300</v>
      </c>
      <c r="AD34" s="67"/>
      <c r="AE34" s="67"/>
      <c r="AF34" s="67"/>
      <c r="AG34" s="67"/>
      <c r="AH34" s="67"/>
      <c r="AJ34" s="67" t="s">
        <v>344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282</v>
      </c>
      <c r="C35" s="65" t="s">
        <v>283</v>
      </c>
      <c r="D35" s="65" t="s">
        <v>341</v>
      </c>
      <c r="E35" s="65" t="s">
        <v>309</v>
      </c>
      <c r="F35" s="65" t="s">
        <v>308</v>
      </c>
      <c r="H35" s="65"/>
      <c r="I35" s="65" t="s">
        <v>282</v>
      </c>
      <c r="J35" s="65" t="s">
        <v>283</v>
      </c>
      <c r="K35" s="65" t="s">
        <v>284</v>
      </c>
      <c r="L35" s="65" t="s">
        <v>345</v>
      </c>
      <c r="M35" s="65" t="s">
        <v>308</v>
      </c>
      <c r="O35" s="65"/>
      <c r="P35" s="65" t="s">
        <v>342</v>
      </c>
      <c r="Q35" s="65" t="s">
        <v>340</v>
      </c>
      <c r="R35" s="65" t="s">
        <v>284</v>
      </c>
      <c r="S35" s="64" t="s">
        <v>346</v>
      </c>
      <c r="T35" s="65" t="s">
        <v>308</v>
      </c>
      <c r="V35" s="65"/>
      <c r="W35" s="65" t="s">
        <v>282</v>
      </c>
      <c r="X35" s="65" t="s">
        <v>283</v>
      </c>
      <c r="Y35" s="65" t="s">
        <v>284</v>
      </c>
      <c r="Z35" s="65" t="s">
        <v>309</v>
      </c>
      <c r="AA35" s="65" t="s">
        <v>308</v>
      </c>
      <c r="AC35" s="65"/>
      <c r="AD35" s="65" t="s">
        <v>327</v>
      </c>
      <c r="AE35" s="65" t="s">
        <v>340</v>
      </c>
      <c r="AF35" s="65" t="s">
        <v>284</v>
      </c>
      <c r="AG35" s="65" t="s">
        <v>309</v>
      </c>
      <c r="AH35" s="65" t="s">
        <v>308</v>
      </c>
      <c r="AJ35" s="65"/>
      <c r="AK35" s="65" t="s">
        <v>282</v>
      </c>
      <c r="AL35" s="65" t="s">
        <v>283</v>
      </c>
      <c r="AM35" s="65" t="s">
        <v>284</v>
      </c>
      <c r="AN35" s="65" t="s">
        <v>309</v>
      </c>
      <c r="AO35" s="65" t="s">
        <v>308</v>
      </c>
    </row>
    <row r="36" spans="1:62" x14ac:dyDescent="0.3">
      <c r="A36" s="65" t="s">
        <v>17</v>
      </c>
      <c r="B36" s="65">
        <v>600</v>
      </c>
      <c r="C36" s="65">
        <v>700</v>
      </c>
      <c r="D36" s="65">
        <v>0</v>
      </c>
      <c r="E36" s="65">
        <v>2000</v>
      </c>
      <c r="F36" s="65">
        <v>336.11919999999998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929.63120000000004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2100</v>
      </c>
      <c r="T36" s="65">
        <v>4353.6660000000002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2026.6134999999999</v>
      </c>
      <c r="AC36" s="65" t="s">
        <v>21</v>
      </c>
      <c r="AD36" s="65">
        <v>0</v>
      </c>
      <c r="AE36" s="65">
        <v>0</v>
      </c>
      <c r="AF36" s="65">
        <v>2100</v>
      </c>
      <c r="AG36" s="65">
        <v>0</v>
      </c>
      <c r="AH36" s="65">
        <v>0.34721002000000001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132.33501999999999</v>
      </c>
    </row>
    <row r="43" spans="1:62" x14ac:dyDescent="0.3">
      <c r="A43" s="66" t="s">
        <v>301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347</v>
      </c>
      <c r="B44" s="67"/>
      <c r="C44" s="67"/>
      <c r="D44" s="67"/>
      <c r="E44" s="67"/>
      <c r="F44" s="67"/>
      <c r="H44" s="67" t="s">
        <v>348</v>
      </c>
      <c r="I44" s="67"/>
      <c r="J44" s="67"/>
      <c r="K44" s="67"/>
      <c r="L44" s="67"/>
      <c r="M44" s="67"/>
      <c r="O44" s="67" t="s">
        <v>302</v>
      </c>
      <c r="P44" s="67"/>
      <c r="Q44" s="67"/>
      <c r="R44" s="67"/>
      <c r="S44" s="67"/>
      <c r="T44" s="67"/>
      <c r="V44" s="67" t="s">
        <v>349</v>
      </c>
      <c r="W44" s="67"/>
      <c r="X44" s="67"/>
      <c r="Y44" s="67"/>
      <c r="Z44" s="67"/>
      <c r="AA44" s="67"/>
      <c r="AC44" s="67" t="s">
        <v>350</v>
      </c>
      <c r="AD44" s="67"/>
      <c r="AE44" s="67"/>
      <c r="AF44" s="67"/>
      <c r="AG44" s="67"/>
      <c r="AH44" s="67"/>
      <c r="AJ44" s="67" t="s">
        <v>303</v>
      </c>
      <c r="AK44" s="67"/>
      <c r="AL44" s="67"/>
      <c r="AM44" s="67"/>
      <c r="AN44" s="67"/>
      <c r="AO44" s="67"/>
      <c r="AQ44" s="67" t="s">
        <v>351</v>
      </c>
      <c r="AR44" s="67"/>
      <c r="AS44" s="67"/>
      <c r="AT44" s="67"/>
      <c r="AU44" s="67"/>
      <c r="AV44" s="67"/>
      <c r="AX44" s="67" t="s">
        <v>320</v>
      </c>
      <c r="AY44" s="67"/>
      <c r="AZ44" s="67"/>
      <c r="BA44" s="67"/>
      <c r="BB44" s="67"/>
      <c r="BC44" s="67"/>
      <c r="BE44" s="67" t="s">
        <v>304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282</v>
      </c>
      <c r="C45" s="65" t="s">
        <v>283</v>
      </c>
      <c r="D45" s="65" t="s">
        <v>284</v>
      </c>
      <c r="E45" s="65" t="s">
        <v>309</v>
      </c>
      <c r="F45" s="65" t="s">
        <v>308</v>
      </c>
      <c r="H45" s="65"/>
      <c r="I45" s="65" t="s">
        <v>282</v>
      </c>
      <c r="J45" s="65" t="s">
        <v>283</v>
      </c>
      <c r="K45" s="65" t="s">
        <v>325</v>
      </c>
      <c r="L45" s="65" t="s">
        <v>309</v>
      </c>
      <c r="M45" s="65" t="s">
        <v>308</v>
      </c>
      <c r="O45" s="65"/>
      <c r="P45" s="65" t="s">
        <v>282</v>
      </c>
      <c r="Q45" s="65" t="s">
        <v>283</v>
      </c>
      <c r="R45" s="65" t="s">
        <v>284</v>
      </c>
      <c r="S45" s="65" t="s">
        <v>309</v>
      </c>
      <c r="T45" s="65" t="s">
        <v>308</v>
      </c>
      <c r="V45" s="65"/>
      <c r="W45" s="65" t="s">
        <v>327</v>
      </c>
      <c r="X45" s="65" t="s">
        <v>340</v>
      </c>
      <c r="Y45" s="65" t="s">
        <v>284</v>
      </c>
      <c r="Z45" s="65" t="s">
        <v>309</v>
      </c>
      <c r="AA45" s="65" t="s">
        <v>323</v>
      </c>
      <c r="AC45" s="65"/>
      <c r="AD45" s="65" t="s">
        <v>282</v>
      </c>
      <c r="AE45" s="65" t="s">
        <v>328</v>
      </c>
      <c r="AF45" s="65" t="s">
        <v>325</v>
      </c>
      <c r="AG45" s="65" t="s">
        <v>309</v>
      </c>
      <c r="AH45" s="65" t="s">
        <v>323</v>
      </c>
      <c r="AJ45" s="65"/>
      <c r="AK45" s="65" t="s">
        <v>282</v>
      </c>
      <c r="AL45" s="65" t="s">
        <v>283</v>
      </c>
      <c r="AM45" s="65" t="s">
        <v>284</v>
      </c>
      <c r="AN45" s="65" t="s">
        <v>345</v>
      </c>
      <c r="AO45" s="65" t="s">
        <v>308</v>
      </c>
      <c r="AQ45" s="65"/>
      <c r="AR45" s="65" t="s">
        <v>282</v>
      </c>
      <c r="AS45" s="65" t="s">
        <v>283</v>
      </c>
      <c r="AT45" s="65" t="s">
        <v>284</v>
      </c>
      <c r="AU45" s="65" t="s">
        <v>309</v>
      </c>
      <c r="AV45" s="65" t="s">
        <v>352</v>
      </c>
      <c r="AX45" s="65"/>
      <c r="AY45" s="65" t="s">
        <v>282</v>
      </c>
      <c r="AZ45" s="65" t="s">
        <v>340</v>
      </c>
      <c r="BA45" s="65" t="s">
        <v>341</v>
      </c>
      <c r="BB45" s="65" t="s">
        <v>309</v>
      </c>
      <c r="BC45" s="65" t="s">
        <v>323</v>
      </c>
      <c r="BE45" s="65"/>
      <c r="BF45" s="65" t="s">
        <v>342</v>
      </c>
      <c r="BG45" s="65" t="s">
        <v>283</v>
      </c>
      <c r="BH45" s="65" t="s">
        <v>341</v>
      </c>
      <c r="BI45" s="65" t="s">
        <v>309</v>
      </c>
      <c r="BJ45" s="65" t="s">
        <v>352</v>
      </c>
    </row>
    <row r="46" spans="1:62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5.7715420000000002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8.4485039999999998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342.59032999999999</v>
      </c>
      <c r="V46" s="65" t="s">
        <v>29</v>
      </c>
      <c r="W46" s="65">
        <v>0</v>
      </c>
      <c r="X46" s="65">
        <v>0</v>
      </c>
      <c r="Y46" s="65">
        <v>3.1</v>
      </c>
      <c r="Z46" s="65">
        <v>10</v>
      </c>
      <c r="AA46" s="65">
        <v>1.2589159999999999E-3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4.114204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41.478763999999998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70.805459999999997</v>
      </c>
      <c r="AX46" s="65" t="s">
        <v>353</v>
      </c>
      <c r="AY46" s="65"/>
      <c r="AZ46" s="65"/>
      <c r="BA46" s="65"/>
      <c r="BB46" s="65"/>
      <c r="BC46" s="65"/>
      <c r="BE46" s="65" t="s">
        <v>354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F31" sqref="F31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355</v>
      </c>
      <c r="B2" s="61" t="s">
        <v>356</v>
      </c>
      <c r="C2" s="61" t="s">
        <v>305</v>
      </c>
      <c r="D2" s="61">
        <v>65</v>
      </c>
      <c r="E2" s="61">
        <v>1649.2506103515625</v>
      </c>
      <c r="F2" s="61">
        <v>325.9586181640625</v>
      </c>
      <c r="G2" s="61">
        <v>14.481534957885742</v>
      </c>
      <c r="H2" s="61">
        <v>7.3885493278503418</v>
      </c>
      <c r="I2" s="61">
        <v>7.0929861068725586</v>
      </c>
      <c r="J2" s="61">
        <v>46.247928619384766</v>
      </c>
      <c r="K2" s="61">
        <v>34.912380218505859</v>
      </c>
      <c r="L2" s="61">
        <v>11.33554744720459</v>
      </c>
      <c r="M2" s="61">
        <v>16.382841110229492</v>
      </c>
      <c r="N2" s="61">
        <v>2.1638894081115723</v>
      </c>
      <c r="O2" s="61">
        <v>10.054705619812012</v>
      </c>
      <c r="P2" s="61">
        <v>16.179027557373047</v>
      </c>
      <c r="Q2" s="61">
        <v>3.9122867584228516</v>
      </c>
      <c r="R2" s="61">
        <v>5.1100215911865234</v>
      </c>
      <c r="S2" s="61">
        <v>5.5735945701599121</v>
      </c>
      <c r="T2" s="61">
        <v>5.5140014737844467E-3</v>
      </c>
      <c r="U2" s="61">
        <v>1.4125806093215942</v>
      </c>
      <c r="V2" s="61">
        <v>7.5889632105827332E-2</v>
      </c>
      <c r="W2" s="61">
        <v>423.92349243164063</v>
      </c>
      <c r="X2" s="61">
        <v>17.961835861206055</v>
      </c>
      <c r="Y2" s="61">
        <v>158.677734375</v>
      </c>
      <c r="Z2" s="61">
        <v>293.10610961914062</v>
      </c>
      <c r="AA2" s="61">
        <v>24.25030517578125</v>
      </c>
      <c r="AB2" s="61">
        <v>1613.1329345703125</v>
      </c>
      <c r="AC2" s="61">
        <v>0.51476526260375977</v>
      </c>
      <c r="AD2" s="61">
        <v>1.7201915616169572E-3</v>
      </c>
      <c r="AE2" s="61">
        <v>0.49338835477828979</v>
      </c>
      <c r="AF2" s="61">
        <v>7.6465630531311035</v>
      </c>
      <c r="AG2" s="61">
        <v>4.0056943893432617</v>
      </c>
      <c r="AH2" s="61">
        <v>3.6414873600006104</v>
      </c>
      <c r="AI2" s="61">
        <v>9.3035750091075897E-2</v>
      </c>
      <c r="AJ2" s="61">
        <v>2.7522282600402832</v>
      </c>
      <c r="AK2" s="61">
        <v>1.0171622037887573</v>
      </c>
      <c r="AL2" s="61">
        <v>2.4789011105895042E-2</v>
      </c>
      <c r="AM2" s="61">
        <v>8.9416064321994781E-2</v>
      </c>
      <c r="AN2" s="61">
        <v>2.7261875569820404E-2</v>
      </c>
      <c r="AO2" s="61">
        <v>1.182431005872786E-3</v>
      </c>
      <c r="AP2" s="61">
        <v>200.4071044921875</v>
      </c>
      <c r="AQ2" s="61">
        <v>197.30857849121094</v>
      </c>
      <c r="AR2" s="61">
        <v>1.3928068876266479</v>
      </c>
      <c r="AS2" s="61">
        <v>37.973003387451172</v>
      </c>
      <c r="AT2" s="61">
        <v>0.8303712010383606</v>
      </c>
      <c r="AU2" s="61">
        <v>0.85035616159439087</v>
      </c>
      <c r="AV2" s="61">
        <v>9.043391227722168</v>
      </c>
      <c r="AW2" s="61">
        <v>4.9623270034790039</v>
      </c>
      <c r="AX2" s="61">
        <v>0.71819818019866943</v>
      </c>
      <c r="AY2" s="61">
        <v>2.1429316997528076</v>
      </c>
      <c r="AZ2" s="61">
        <v>0.47930040955543518</v>
      </c>
      <c r="BA2" s="61">
        <v>242.42604064941406</v>
      </c>
      <c r="BB2" s="61">
        <v>152.31071472167969</v>
      </c>
      <c r="BC2" s="61">
        <v>0.14543724060058594</v>
      </c>
      <c r="BD2" s="61">
        <v>1.773957371711731</v>
      </c>
      <c r="BE2" s="61">
        <v>1.4901987314224243</v>
      </c>
      <c r="BF2" s="61">
        <v>17.404497146606445</v>
      </c>
      <c r="BG2" s="61">
        <v>8.9991182088851929E-2</v>
      </c>
      <c r="BH2" s="61">
        <v>336.11920166015625</v>
      </c>
      <c r="BI2" s="61">
        <v>187.99996948242187</v>
      </c>
      <c r="BJ2" s="61">
        <v>148.11921691894531</v>
      </c>
      <c r="BK2" s="61">
        <v>929.6312255859375</v>
      </c>
      <c r="BL2" s="61">
        <v>4353.666015625</v>
      </c>
      <c r="BM2" s="61">
        <v>0.34721001982688904</v>
      </c>
      <c r="BN2" s="61">
        <v>2026.613525390625</v>
      </c>
      <c r="BO2" s="61">
        <v>132.33502197265625</v>
      </c>
      <c r="BP2" s="61">
        <v>5.7715420722961426</v>
      </c>
      <c r="BQ2" s="61">
        <v>4.2525691986083984</v>
      </c>
      <c r="BR2" s="61">
        <v>1.5189727544784546</v>
      </c>
      <c r="BS2" s="61">
        <v>8.4485044479370117</v>
      </c>
      <c r="BT2" s="61">
        <v>342.59033203125</v>
      </c>
      <c r="BU2" s="61">
        <v>1.258915988728404E-3</v>
      </c>
      <c r="BV2" s="61">
        <v>4.114203929901123</v>
      </c>
      <c r="BW2" s="61">
        <v>41.478763580322266</v>
      </c>
      <c r="BX2" s="61">
        <v>70.805458068847656</v>
      </c>
      <c r="BY2" s="61">
        <v>0</v>
      </c>
      <c r="BZ2" s="61">
        <v>50.474872589111328</v>
      </c>
      <c r="CA2" s="61">
        <v>96.927932739257813</v>
      </c>
      <c r="CB2" s="61">
        <v>10.519155502319336</v>
      </c>
      <c r="CC2" s="61">
        <v>2.9851512908935547</v>
      </c>
      <c r="CD2" s="61">
        <v>3.2533202171325684</v>
      </c>
      <c r="CE2" s="61">
        <v>4.2240476608276367</v>
      </c>
      <c r="CF2" s="61">
        <v>3.6858584880828857</v>
      </c>
      <c r="CG2" s="61">
        <v>0.63938546180725098</v>
      </c>
      <c r="CH2" s="61">
        <v>3.5841317176818848</v>
      </c>
      <c r="CI2" s="61">
        <v>5.4091205820441246E-3</v>
      </c>
      <c r="CJ2" s="61">
        <v>2.83815898001194E-3</v>
      </c>
      <c r="CK2" s="61">
        <v>2.5902229826897383E-3</v>
      </c>
      <c r="CL2" s="61">
        <v>7.1465582586824894E-3</v>
      </c>
      <c r="CM2" s="61">
        <v>0</v>
      </c>
      <c r="CN2" s="61">
        <v>1.5244254842400551E-2</v>
      </c>
      <c r="CO2" s="61">
        <v>2.048993919743225E-4</v>
      </c>
      <c r="CP2" s="61">
        <v>0.12368867546319962</v>
      </c>
      <c r="CQ2" s="61">
        <v>2.3941497784107924E-3</v>
      </c>
      <c r="CR2" s="61">
        <v>4.5454232022166252E-3</v>
      </c>
      <c r="CS2" s="61">
        <v>1.9356369972229004</v>
      </c>
      <c r="CT2" s="61">
        <v>0.13064809143543243</v>
      </c>
      <c r="CU2" s="61">
        <v>2.1742617711424828E-2</v>
      </c>
      <c r="CV2" s="61">
        <v>0</v>
      </c>
      <c r="CW2" s="61">
        <v>0.77854335308074951</v>
      </c>
      <c r="CX2" s="61">
        <v>2.8778591156005859</v>
      </c>
      <c r="CY2" s="61">
        <v>0.19109371304512024</v>
      </c>
      <c r="CZ2" s="61">
        <v>3.2666327953338623</v>
      </c>
      <c r="DA2" s="61">
        <v>0.41952580213546753</v>
      </c>
      <c r="DB2" s="61">
        <v>0.27596601843833923</v>
      </c>
      <c r="DC2" s="61">
        <v>0</v>
      </c>
      <c r="DD2" s="61">
        <v>2.8551604598760605E-2</v>
      </c>
      <c r="DE2" s="61">
        <v>4.6576745808124542E-2</v>
      </c>
      <c r="DF2" s="61">
        <v>1.6861049458384514E-2</v>
      </c>
      <c r="DG2" s="61">
        <v>4.0467320941388607E-3</v>
      </c>
      <c r="DH2" s="61">
        <v>5.0422544591128826E-3</v>
      </c>
      <c r="DI2" s="61">
        <v>0</v>
      </c>
      <c r="DJ2" s="61">
        <v>1.9087841734290123E-2</v>
      </c>
      <c r="DK2" s="61">
        <v>6.4852252602577209E-2</v>
      </c>
      <c r="DL2" s="61">
        <v>3.0257860198616982E-3</v>
      </c>
      <c r="DM2" s="61">
        <v>2.0643049851059914E-2</v>
      </c>
      <c r="DN2" s="61">
        <v>1.793988049030304E-3</v>
      </c>
      <c r="DO2" s="61">
        <v>8.2670798292383552E-4</v>
      </c>
      <c r="DP2" s="61">
        <v>5.369279533624649E-3</v>
      </c>
      <c r="DQ2" s="61">
        <v>0</v>
      </c>
      <c r="DR2" s="61">
        <v>0.14553974568843842</v>
      </c>
      <c r="DS2" s="61">
        <v>2.2145645692944527E-2</v>
      </c>
      <c r="DT2" s="61">
        <v>1.3054678216576576E-2</v>
      </c>
      <c r="DU2" s="61">
        <v>3.897674148902297E-3</v>
      </c>
      <c r="DV2" s="61">
        <v>5.7353485375642776E-2</v>
      </c>
      <c r="DW2" s="61">
        <v>1.938977837562561E-2</v>
      </c>
      <c r="DX2" s="61">
        <v>2.3790108039975166E-2</v>
      </c>
      <c r="DY2" s="61">
        <v>1.4104357920587063E-2</v>
      </c>
      <c r="DZ2" s="61">
        <v>37386.390625</v>
      </c>
      <c r="EA2" s="61">
        <v>17701.474609375</v>
      </c>
      <c r="EB2" s="61">
        <v>19684.91796875</v>
      </c>
      <c r="EC2" s="61">
        <v>2109.6044921875</v>
      </c>
      <c r="ED2" s="61">
        <v>3484.14794921875</v>
      </c>
      <c r="EE2" s="61">
        <v>1289.8380126953125</v>
      </c>
      <c r="EF2" s="61">
        <v>639.43438720703125</v>
      </c>
      <c r="EG2" s="61">
        <v>2059.754150390625</v>
      </c>
      <c r="EH2" s="61">
        <v>1038.390625</v>
      </c>
      <c r="EI2" s="61">
        <v>284.02291870117187</v>
      </c>
      <c r="EJ2" s="61">
        <v>2981.65869140625</v>
      </c>
      <c r="EK2" s="61">
        <v>926.7821044921875</v>
      </c>
      <c r="EL2" s="61">
        <v>2887.841796875</v>
      </c>
      <c r="EM2" s="61">
        <v>941.76300048828125</v>
      </c>
      <c r="EN2" s="61">
        <v>449.24343872070312</v>
      </c>
      <c r="EO2" s="61">
        <v>3143.051025390625</v>
      </c>
      <c r="EP2" s="61">
        <v>4046.69775390625</v>
      </c>
      <c r="EQ2" s="61">
        <v>5195.2197265625</v>
      </c>
      <c r="ER2" s="61">
        <v>847.70404052734375</v>
      </c>
      <c r="ES2" s="61">
        <v>3648.232177734375</v>
      </c>
      <c r="ET2" s="61">
        <v>1319.384765625</v>
      </c>
      <c r="EU2" s="61">
        <v>93.621437072753906</v>
      </c>
      <c r="EV2" s="61">
        <v>1088.6778564453125</v>
      </c>
      <c r="EW2" s="61">
        <v>3285.540283203125</v>
      </c>
      <c r="EX2" s="61">
        <v>8575.4111328125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242.42604064941406</v>
      </c>
      <c r="B6">
        <f>BB2</f>
        <v>152.31071472167969</v>
      </c>
      <c r="C6">
        <f>BC2</f>
        <v>0.14543724060058594</v>
      </c>
      <c r="D6">
        <f>BD2</f>
        <v>1.773957371711731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3" sqref="J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21465</v>
      </c>
      <c r="C2" s="56">
        <f ca="1">YEAR(TODAY())-YEAR(B2)+IF(TODAY()&gt;=DATE(YEAR(TODAY()),MONTH(B2),DAY(B2)),0,-1)</f>
        <v>65</v>
      </c>
      <c r="E2" s="52">
        <v>174.6</v>
      </c>
      <c r="F2" s="53" t="s">
        <v>39</v>
      </c>
      <c r="G2" s="52">
        <v>77.2</v>
      </c>
      <c r="H2" s="51" t="s">
        <v>41</v>
      </c>
      <c r="I2" s="72">
        <f>ROUND(G3/E3^2,1)</f>
        <v>25.3</v>
      </c>
    </row>
    <row r="3" spans="1:9" x14ac:dyDescent="0.3">
      <c r="E3" s="51">
        <f>E2/100</f>
        <v>1.746</v>
      </c>
      <c r="F3" s="51" t="s">
        <v>40</v>
      </c>
      <c r="G3" s="51">
        <f>G2</f>
        <v>77.2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조평훈, ID : H1310310)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15일 08:19:57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M31" sqref="M3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45244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174.6</v>
      </c>
      <c r="L12" s="124"/>
      <c r="M12" s="117">
        <f>'개인정보 및 신체계측 입력'!G2</f>
        <v>77.2</v>
      </c>
      <c r="N12" s="118"/>
      <c r="O12" s="113" t="s">
        <v>271</v>
      </c>
      <c r="P12" s="107"/>
      <c r="Q12" s="90">
        <f>'개인정보 및 신체계측 입력'!I2</f>
        <v>25.3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조평훈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84.295000000000002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3.7450000000000001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11.96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1.8</v>
      </c>
      <c r="L71" s="36" t="s">
        <v>53</v>
      </c>
      <c r="M71" s="36">
        <f>ROUND('DRIs DATA'!K8,1)</f>
        <v>0.3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39.08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63.72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37.97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31.95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42.01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290.24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57.72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2023-11-14T23:24:05Z</dcterms:modified>
</cp:coreProperties>
</file>