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25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62913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<sst xmlns="http://schemas.openxmlformats.org/spreadsheetml/2006/main" count="699" uniqueCount="344">
  <si>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</si>
  <si>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</si>
  <si>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</si>
  <si>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</si>
  <si>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</si>
  <si>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</si>
  <si>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</si>
  <si>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</si>
  <si>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</si>
  <si>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</si>
  <si>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</si>
  <si>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</si>
  <si>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</si>
  <si>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</si>
  <si>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</si>
  <si>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</si>
  <si>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</si>
  <si>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</si>
  <si>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</si>
  <si>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</si>
  <si>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</si>
  <si>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</si>
  <si>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</si>
  <si>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</si>
  <si>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</si>
  <si>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</si>
  <si>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</si>
  <si>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</si>
  <si>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</si>
  <si>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</si>
  <si>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</si>
  <si>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</si>
  <si>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</si>
  <si>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</si>
  <si>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</si>
  <si>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</si>
  <si>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</si>
  <si>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</si>
  <si>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</si>
  <si>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</si>
  <si>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</si>
  <si>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</si>
  <si>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</si>
  <si>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</si>
  <si>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</si>
  <si>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</si>
  <si>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</si>
  <si>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</si>
  <si>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</si>
  <si>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</si>
  <si>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</si>
  <si>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</si>
  <si>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</si>
  <si>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</si>
  <si>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</si>
  <si>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</si>
  <si>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</si>
  <si>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</si>
  <si>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</si>
  <si>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</si>
  <si>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</si>
  <si>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</si>
  <si>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</si>
  <si>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</si>
  <si>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</si>
  <si>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</si>
  <si>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</si>
  <si>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</si>
  <si>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</si>
  <si>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</si>
  <si>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</si>
  <si>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</si>
  <si>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</si>
  <si>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</si>
  <si>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</si>
  <si>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</si>
  <si>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</si>
  <si>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</si>
  <si>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</si>
  <si>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</si>
  <si>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</si>
  <si>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</si>
  <si>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</si>
  <si>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</si>
  <si>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</si>
  <si>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</si>
  <si>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</si>
  <si>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</si>
  <si>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</si>
  <si>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</si>
  <si>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</si>
  <si>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</si>
  <si>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</si>
  <si>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</si>
  <si>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</si>
  <si>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</si>
  <si>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</si>
  <si>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</si>
  <si>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</si>
  <si>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</si>
  <si>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</si>
  <si>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</si>
  <si>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</si>
  <si>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</si>
  <si>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</si>
  <si>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</si>
  <si>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</si>
  <si>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</si>
  <si>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</si>
  <si>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</si>
  <si>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</si>
  <si>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</si>
  <si>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</si>
  <si>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</si>
  <si>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</si>
  <si>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</si>
  <si>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</si>
  <si>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</si>
  <si>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</si>
  <si>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</si>
  <si>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</si>
  <si>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</si>
  <si>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</si>
  <si>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</si>
  <si>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</si>
  <si>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</si>
  <si>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</si>
  <si>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</si>
  <si>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</si>
  <si>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</si>
  <si>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</si>
  <si>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</si>
  <si>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</si>
  <si>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</si>
  <si>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</si>
  <si>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</si>
  <si>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</si>
  <si>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</si>
  <si>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</si>
  <si>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</si>
  <si>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</si>
  <si>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</si>
  <si>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</si>
  <si>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</si>
  <si>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</si>
  <si>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</si>
  <si>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</si>
  <si>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</si>
  <si>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</si>
  <si>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</si>
  <si>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</si>
  <si>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</si>
  <si>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</si>
  <si>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</si>
  <si>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</si>
  <si>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</si>
  <si>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</si>
  <si>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</si>
  <si>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</si>
  <si>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</si>
  <si>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</si>
  <si>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</si>
  <si>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</si>
  <si>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</si>
  <si>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</si>
  <si>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</si>
  <si>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</si>
  <si>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</si>
  <si>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</si>
  <si>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</si>
  <si>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</si>
  <si>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</si>
  <si>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</si>
  <si>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</si>
  <si>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</si>
  <si>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</si>
  <si>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</si>
  <si>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</si>
  <si>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</si>
  <si>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</si>
  <si>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</si>
  <si>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</si>
  <si>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</si>
  <si>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</si>
  <si>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</si>
  <si>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</si>
  <si>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</si>
  <si>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</si>
  <si>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</si>
  <si>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</si>
  <si>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</si>
  <si>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</si>
  <si>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</si>
  <si>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</si>
  <si>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</si>
  <si>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</si>
  <si>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</si>
  <si>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</si>
  <si>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</si>
  <si>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</si>
  <si>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</si>
  <si>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</si>
  <si>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</si>
  <si>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</si>
  <si>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</si>
  <si>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</si>
  <si>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</si>
  <si>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</si>
  <si>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</si>
  <si>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</si>
  <si>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</si>
  <si>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</si>
  <si>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</si>
  <si>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</si>
  <si>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</si>
  <si>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</si>
  <si>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</si>
  <si>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</si>
  <si>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</si>
  <si>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</si>
  <si>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</si>
  <si>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</si>
  <si>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</si>
  <si>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</si>
  <si>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</si>
  <si>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</si>
  <si>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</si>
  <si>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</si>
  <si>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</si>
  <si>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</si>
  <si>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</si>
  <si>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</si>
  <si>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</si>
  <si>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</si>
  <si>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</si>
  <si>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</si>
  <si>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</si>
  <si>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</si>
  <si>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</si>
  <si>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</si>
  <si>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</si>
  <si>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</si>
  <si>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</si>
  <si>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</si>
  <si>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</si>
  <si>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</si>
  <si>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</si>
  <si>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</si>
  <si>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</si>
  <si>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</si>
  <si>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</si>
  <si>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</si>
  <si>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</si>
  <si>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</si>
  <si>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</si>
  <si>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</si>
  <si>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</si>
  <si>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</si>
  <si>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</si>
  <si>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</si>
  <si>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</si>
  <si>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</si>
  <si>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</si>
  <si>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</si>
  <si>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</si>
  <si>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</si>
  <si>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</si>
  <si>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</si>
  <si>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</si>
  <si>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</si>
  <si>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</si>
  <si>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</si>
  <si>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</si>
  <si>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</si>
  <si>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</si>
  <si>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</si>
  <si>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</si>
  <si>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</si>
  <si>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</si>
  <si>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당류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</si>
  <si>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</si>
  <si>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</si>
  <si>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</si>
  <si>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</si>
  <si>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</si>
  <si>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에너지 필요추정량</t>
    <phoneticPr fontId="1" type="noConversion"/>
  </si>
  <si>
    <t>당류섭취(%)</t>
    <phoneticPr fontId="1" type="noConversion"/>
  </si>
  <si>
    <t>단백질(g/일)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</si>
  <si>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</si>
  <si>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</si>
  <si>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</si>
  <si>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</si>
  <si>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</si>
  <si>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</si>
  <si>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</si>
  <si>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</si>
  <si>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</si>
  <si>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</si>
  <si>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</si>
  <si>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</si>
  <si>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</si>
  <si>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</si>
  <si>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구리</t>
    <phoneticPr fontId="1" type="noConversion"/>
  </si>
  <si>
    <t>요오드</t>
    <phoneticPr fontId="1" type="noConversion"/>
  </si>
  <si>
    <t>크롬</t>
    <phoneticPr fontId="1" type="noConversion"/>
  </si>
  <si>
    <t>M</t>
  </si>
  <si>
    <t>정보</t>
    <phoneticPr fontId="1" type="noConversion"/>
  </si>
  <si>
    <t>출력시각</t>
    <phoneticPr fontId="1" type="noConversion"/>
  </si>
  <si>
    <t>섭취량</t>
    <phoneticPr fontId="1" type="noConversion"/>
  </si>
  <si>
    <t>상한섭취량</t>
    <phoneticPr fontId="1" type="noConversion"/>
  </si>
  <si>
    <t>에너지 섭취량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</si>
  <si>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</si>
  <si>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</si>
  <si>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</si>
  <si>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</si>
  <si>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</si>
  <si>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</si>
  <si>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</si>
  <si>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</si>
  <si>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</si>
  <si>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몰리브덴</t>
    <phoneticPr fontId="1" type="noConversion"/>
  </si>
  <si>
    <t>구리(ug/일)</t>
    <phoneticPr fontId="1" type="noConversion"/>
  </si>
  <si>
    <t>적정비율(최소)</t>
    <phoneticPr fontId="1" type="noConversion"/>
  </si>
  <si>
    <t>티아민</t>
    <phoneticPr fontId="1" type="noConversion"/>
  </si>
  <si>
    <t>다량영양소</t>
    <phoneticPr fontId="1" type="noConversion"/>
  </si>
  <si>
    <t>식이섬유</t>
    <phoneticPr fontId="1" type="noConversion"/>
  </si>
  <si>
    <t>필요추정량</t>
    <phoneticPr fontId="1" type="noConversion"/>
  </si>
  <si>
    <t>n-6불포화</t>
    <phoneticPr fontId="1" type="noConversion"/>
  </si>
  <si>
    <t>당류섭취(g)</t>
    <phoneticPr fontId="1" type="noConversion"/>
  </si>
  <si>
    <t>지용성 비타민</t>
    <phoneticPr fontId="1" type="noConversion"/>
  </si>
  <si>
    <t>비타민K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</si>
  <si>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</si>
  <si>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</si>
  <si>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</si>
  <si>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</si>
  <si>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</si>
  <si>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</si>
  <si>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</si>
  <si>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몰리브덴(ug/일)</t>
    <phoneticPr fontId="1" type="noConversion"/>
  </si>
  <si>
    <t>크롬(ug/일)</t>
    <phoneticPr fontId="1" type="noConversion"/>
  </si>
  <si>
    <t>H1310314</t>
  </si>
  <si>
    <t>김자성</t>
  </si>
  <si>
    <t>(설문지 : FFQ 95문항 설문지, 사용자 : 김자성, ID : H1310314)</t>
  </si>
  <si>
    <t>2023년 12월 22일 15:26:16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</si>
</sst>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53.691344999999998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34928"/>
        <c:axId val="401335320"/>
      </c:barChart>
      <c:catAx>
        <c:axId val="40133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35320"/>
        <c:crosses val="autoZero"/>
        <c:auto val="1"/>
        <c:lblAlgn val="ctr"/>
        <c:lblOffset val="100"/>
        <c:noMultiLvlLbl val="0"/>
      </c:catAx>
      <c:valAx>
        <c:axId val="40133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3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1.7275925000000001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1744"/>
        <c:axId val="572052136"/>
      </c:barChart>
      <c:catAx>
        <c:axId val="5720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52136"/>
        <c:crosses val="autoZero"/>
        <c:auto val="1"/>
        <c:lblAlgn val="ctr"/>
        <c:lblOffset val="100"/>
        <c:noMultiLvlLbl val="0"/>
      </c:catAx>
      <c:valAx>
        <c:axId val="57205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19.608013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513528"/>
        <c:axId val="182513920"/>
      </c:barChart>
      <c:catAx>
        <c:axId val="18251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513920"/>
        <c:crosses val="autoZero"/>
        <c:auto val="1"/>
        <c:lblAlgn val="ctr"/>
        <c:lblOffset val="100"/>
        <c:noMultiLvlLbl val="0"/>
      </c:catAx>
      <c:valAx>
        <c:axId val="18251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51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1049.6054999999999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01640"/>
        <c:axId val="559996544"/>
      </c:barChart>
      <c:catAx>
        <c:axId val="56000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6544"/>
        <c:crosses val="autoZero"/>
        <c:auto val="1"/>
        <c:lblAlgn val="ctr"/>
        <c:lblOffset val="100"/>
        <c:noMultiLvlLbl val="0"/>
      </c:catAx>
      <c:valAx>
        <c:axId val="55999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0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1961.6206999999999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6152"/>
        <c:axId val="560000464"/>
      </c:barChart>
      <c:catAx>
        <c:axId val="55999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00464"/>
        <c:crosses val="autoZero"/>
        <c:auto val="1"/>
        <c:lblAlgn val="ctr"/>
        <c:lblOffset val="100"/>
        <c:noMultiLvlLbl val="0"/>
      </c:catAx>
      <c:valAx>
        <c:axId val="560000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15.701484000000001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5368"/>
        <c:axId val="560000072"/>
      </c:barChart>
      <c:catAx>
        <c:axId val="55999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00072"/>
        <c:crosses val="autoZero"/>
        <c:auto val="1"/>
        <c:lblAlgn val="ctr"/>
        <c:lblOffset val="100"/>
        <c:noMultiLvlLbl val="0"/>
      </c:catAx>
      <c:valAx>
        <c:axId val="56000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159.09299999999999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7720"/>
        <c:axId val="560001248"/>
      </c:barChart>
      <c:catAx>
        <c:axId val="55999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01248"/>
        <c:crosses val="autoZero"/>
        <c:auto val="1"/>
        <c:lblAlgn val="ctr"/>
        <c:lblOffset val="100"/>
        <c:noMultiLvlLbl val="0"/>
      </c:catAx>
      <c:valAx>
        <c:axId val="56000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8.4904630000000001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02424"/>
        <c:axId val="559997328"/>
      </c:barChart>
      <c:catAx>
        <c:axId val="56000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7328"/>
        <c:crosses val="autoZero"/>
        <c:auto val="1"/>
        <c:lblAlgn val="ctr"/>
        <c:lblOffset val="100"/>
        <c:noMultiLvlLbl val="0"/>
      </c:catAx>
      <c:valAx>
        <c:axId val="559997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0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303.87630000000001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5760"/>
        <c:axId val="559998112"/>
      </c:barChart>
      <c:catAx>
        <c:axId val="55999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8112"/>
        <c:crosses val="autoZero"/>
        <c:auto val="1"/>
        <c:lblAlgn val="ctr"/>
        <c:lblOffset val="100"/>
        <c:noMultiLvlLbl val="0"/>
      </c:catAx>
      <c:valAx>
        <c:axId val="55999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2.1155914000000001E-3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9288"/>
        <c:axId val="559999680"/>
      </c:barChart>
      <c:catAx>
        <c:axId val="55999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9680"/>
        <c:crosses val="autoZero"/>
        <c:auto val="1"/>
        <c:lblAlgn val="ctr"/>
        <c:lblOffset val="100"/>
        <c:noMultiLvlLbl val="0"/>
      </c:catAx>
      <c:valAx>
        <c:axId val="55999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3.9855779999999998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5640"/>
        <c:axId val="567577992"/>
      </c:barChart>
      <c:catAx>
        <c:axId val="56757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7992"/>
        <c:crosses val="autoZero"/>
        <c:auto val="1"/>
        <c:lblAlgn val="ctr"/>
        <c:lblOffset val="100"/>
        <c:noMultiLvlLbl val="0"/>
      </c:catAx>
      <c:valAx>
        <c:axId val="56757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13.377444000000001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33360"/>
        <c:axId val="401333752"/>
      </c:barChart>
      <c:catAx>
        <c:axId val="40133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33752"/>
        <c:crosses val="autoZero"/>
        <c:auto val="1"/>
        <c:lblAlgn val="ctr"/>
        <c:lblOffset val="100"/>
        <c:noMultiLvlLbl val="0"/>
      </c:catAx>
      <c:valAx>
        <c:axId val="40133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3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96.490260000000006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81520"/>
        <c:axId val="567574464"/>
      </c:barChart>
      <c:catAx>
        <c:axId val="56758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4464"/>
        <c:crosses val="autoZero"/>
        <c:auto val="1"/>
        <c:lblAlgn val="ctr"/>
        <c:lblOffset val="100"/>
        <c:noMultiLvlLbl val="0"/>
      </c:catAx>
      <c:valAx>
        <c:axId val="5675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8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90.895700000000005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5248"/>
        <c:axId val="567581912"/>
      </c:barChart>
      <c:catAx>
        <c:axId val="56757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81912"/>
        <c:crosses val="autoZero"/>
        <c:auto val="1"/>
        <c:lblAlgn val="ctr"/>
        <c:lblOffset val="100"/>
        <c:noMultiLvlLbl val="0"/>
      </c:catAx>
      <c:valAx>
        <c:axId val="56758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0.497</c:v>
                </c:pt>
                <c:pt idx="1">
                  <c:v>2.4940000000000002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576032"/>
        <c:axId val="567576424"/>
      </c:barChart>
      <c:catAx>
        <c:axId val="56757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6424"/>
        <c:crosses val="autoZero"/>
        <c:auto val="1"/>
        <c:lblAlgn val="ctr"/>
        <c:lblOffset val="100"/>
        <c:noMultiLvlLbl val="0"/>
      </c:catAx>
      <c:valAx>
        <c:axId val="567576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132.87846374511719</c:v>
                </c:pt>
                <c:pt idx="1">
                  <c:v>0</c:v>
                </c:pt>
                <c:pt idx="2">
                  <c:v>2.4821240901947021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305.79962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8776"/>
        <c:axId val="567579168"/>
      </c:barChart>
      <c:catAx>
        <c:axId val="56757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9168"/>
        <c:crosses val="autoZero"/>
        <c:auto val="1"/>
        <c:lblAlgn val="ctr"/>
        <c:lblOffset val="100"/>
        <c:noMultiLvlLbl val="0"/>
      </c:catAx>
      <c:valAx>
        <c:axId val="56757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7.6101894000000003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9952"/>
        <c:axId val="567580344"/>
      </c:barChart>
      <c:catAx>
        <c:axId val="56757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80344"/>
        <c:crosses val="autoZero"/>
        <c:auto val="1"/>
        <c:lblAlgn val="ctr"/>
        <c:lblOffset val="100"/>
        <c:noMultiLvlLbl val="0"/>
      </c:catAx>
      <c:valAx>
        <c:axId val="56758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81.992999999999995</c:v>
                </c:pt>
                <c:pt idx="1">
                  <c:v>5.367</c:v>
                </c:pt>
                <c:pt idx="2">
                  <c:v>12.64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3825040"/>
        <c:axId val="573818376"/>
      </c:barChart>
      <c:catAx>
        <c:axId val="57382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18376"/>
        <c:crosses val="autoZero"/>
        <c:auto val="1"/>
        <c:lblAlgn val="ctr"/>
        <c:lblOffset val="100"/>
        <c:noMultiLvlLbl val="0"/>
      </c:catAx>
      <c:valAx>
        <c:axId val="57381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1856.4183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19944"/>
        <c:axId val="573822296"/>
      </c:barChart>
      <c:catAx>
        <c:axId val="57381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2296"/>
        <c:crosses val="autoZero"/>
        <c:auto val="1"/>
        <c:lblAlgn val="ctr"/>
        <c:lblOffset val="100"/>
        <c:noMultiLvlLbl val="0"/>
      </c:catAx>
      <c:valAx>
        <c:axId val="573822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1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32.773322999999998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0728"/>
        <c:axId val="573822688"/>
      </c:barChart>
      <c:catAx>
        <c:axId val="57382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2688"/>
        <c:crosses val="autoZero"/>
        <c:auto val="1"/>
        <c:lblAlgn val="ctr"/>
        <c:lblOffset val="100"/>
        <c:noMultiLvlLbl val="0"/>
      </c:catAx>
      <c:valAx>
        <c:axId val="573822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383.16460000000001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3080"/>
        <c:axId val="573824648"/>
      </c:barChart>
      <c:catAx>
        <c:axId val="57382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4648"/>
        <c:crosses val="autoZero"/>
        <c:auto val="1"/>
        <c:lblAlgn val="ctr"/>
        <c:lblOffset val="100"/>
        <c:noMultiLvlLbl val="0"/>
      </c:catAx>
      <c:valAx>
        <c:axId val="573824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2.6271300000000002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28264"/>
        <c:axId val="401329048"/>
      </c:barChart>
      <c:catAx>
        <c:axId val="40132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29048"/>
        <c:crosses val="autoZero"/>
        <c:auto val="1"/>
        <c:lblAlgn val="ctr"/>
        <c:lblOffset val="100"/>
        <c:noMultiLvlLbl val="0"/>
      </c:catAx>
      <c:valAx>
        <c:axId val="40132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2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2805.1930000000002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3472"/>
        <c:axId val="573817592"/>
      </c:barChart>
      <c:catAx>
        <c:axId val="57382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17592"/>
        <c:crosses val="autoZero"/>
        <c:auto val="1"/>
        <c:lblAlgn val="ctr"/>
        <c:lblOffset val="100"/>
        <c:noMultiLvlLbl val="0"/>
      </c:catAx>
      <c:valAx>
        <c:axId val="57381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5.9051413999999998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1120"/>
        <c:axId val="573821512"/>
      </c:barChart>
      <c:catAx>
        <c:axId val="57382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1512"/>
        <c:crosses val="autoZero"/>
        <c:auto val="1"/>
        <c:lblAlgn val="ctr"/>
        <c:lblOffset val="100"/>
        <c:noMultiLvlLbl val="0"/>
      </c:catAx>
      <c:valAx>
        <c:axId val="57382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0.50954730000000004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1904"/>
        <c:axId val="573824256"/>
      </c:barChart>
      <c:catAx>
        <c:axId val="57382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4256"/>
        <c:crosses val="autoZero"/>
        <c:auto val="1"/>
        <c:lblAlgn val="ctr"/>
        <c:lblOffset val="100"/>
        <c:noMultiLvlLbl val="0"/>
      </c:catAx>
      <c:valAx>
        <c:axId val="5738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151.91307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2920"/>
        <c:axId val="572047432"/>
      </c:barChart>
      <c:catAx>
        <c:axId val="57205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7432"/>
        <c:crosses val="autoZero"/>
        <c:auto val="1"/>
        <c:lblAlgn val="ctr"/>
        <c:lblOffset val="100"/>
        <c:noMultiLvlLbl val="0"/>
      </c:catAx>
      <c:valAx>
        <c:axId val="57204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0.88959310000000003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4096"/>
        <c:axId val="572054488"/>
      </c:barChart>
      <c:catAx>
        <c:axId val="57205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54488"/>
        <c:crosses val="autoZero"/>
        <c:auto val="1"/>
        <c:lblAlgn val="ctr"/>
        <c:lblOffset val="100"/>
        <c:noMultiLvlLbl val="0"/>
      </c:catAx>
      <c:valAx>
        <c:axId val="572054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9.7203560000000007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4880"/>
        <c:axId val="572048608"/>
      </c:barChart>
      <c:catAx>
        <c:axId val="57205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8608"/>
        <c:crosses val="autoZero"/>
        <c:auto val="1"/>
        <c:lblAlgn val="ctr"/>
        <c:lblOffset val="100"/>
        <c:noMultiLvlLbl val="0"/>
      </c:catAx>
      <c:valAx>
        <c:axId val="57204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0.50954730000000004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49000"/>
        <c:axId val="572049392"/>
      </c:barChart>
      <c:catAx>
        <c:axId val="57204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9392"/>
        <c:crosses val="autoZero"/>
        <c:auto val="1"/>
        <c:lblAlgn val="ctr"/>
        <c:lblOffset val="100"/>
        <c:noMultiLvlLbl val="0"/>
      </c:catAx>
      <c:valAx>
        <c:axId val="57204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4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231.78200000000001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0960"/>
        <c:axId val="572050176"/>
      </c:barChart>
      <c:catAx>
        <c:axId val="57205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50176"/>
        <c:crosses val="autoZero"/>
        <c:auto val="1"/>
        <c:lblAlgn val="ctr"/>
        <c:lblOffset val="100"/>
        <c:noMultiLvlLbl val="0"/>
      </c:catAx>
      <c:valAx>
        <c:axId val="5720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2.4821240000000002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2528"/>
        <c:axId val="572048216"/>
      </c:barChart>
      <c:catAx>
        <c:axId val="57205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8216"/>
        <c:crosses val="autoZero"/>
        <c:auto val="1"/>
        <c:lblAlgn val="ctr"/>
        <c:lblOffset val="100"/>
        <c:noMultiLvlLbl val="0"/>
      </c:catAx>
      <c:valAx>
        <c:axId val="57204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김자성, ID : H1310314)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12월 22일 15:26:16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1856.4183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53.691344999999998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13.377444000000001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81.992999999999995</v>
      </c>
      <c r="G8" s="59">
        <f>'DRIs DATA 입력'!G8</f>
        <v>5.367</v>
      </c>
      <c r="H8" s="59">
        <f>'DRIs DATA 입력'!H8</f>
        <v>12.64</v>
      </c>
      <c r="I8" s="46"/>
      <c r="J8" s="59" t="s">
        <v>216</v>
      </c>
      <c r="K8" s="59">
        <f>'DRIs DATA 입력'!K8</f>
        <v>0.497</v>
      </c>
      <c r="L8" s="59">
        <f>'DRIs DATA 입력'!L8</f>
        <v>2.4940000000000002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305.79962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7.6101894000000003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2.6271300000000002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151.91307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32.773322999999998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0.77253132999999996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0.88959310000000003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9.7203560000000007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0.50954730000000004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231.78200000000001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2.4821240000000002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1.7275925000000001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19.608013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383.16460000000001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1049.6054999999999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2805.1930000000002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1961.6206999999999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15.701484000000001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159.09299999999999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5.9051413999999998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8.4904630000000001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303.87630000000001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2.1155914000000001E-3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3.9855779999999998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96.490260000000006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90.895700000000005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F55" sqref="F55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306</v>
      </c>
      <c r="B1" s="61" t="s">
        <v>342</v>
      </c>
      <c r="G1" s="62" t="s">
        <v>307</v>
      </c>
      <c r="H1" s="61" t="s">
        <v>343</v>
      </c>
    </row>
    <row r="3" spans="1:33" x14ac:dyDescent="0.3">
      <c r="A3" s="70" t="s">
        <v>324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</row>
    <row r="4" spans="1:33" x14ac:dyDescent="0.3">
      <c r="A4" s="69" t="s">
        <v>276</v>
      </c>
      <c r="B4" s="69"/>
      <c r="C4" s="69"/>
      <c r="E4" s="66" t="s">
        <v>277</v>
      </c>
      <c r="F4" s="67"/>
      <c r="G4" s="67"/>
      <c r="H4" s="68"/>
      <c r="J4" s="66" t="s">
        <v>278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325</v>
      </c>
      <c r="V4" s="69"/>
      <c r="W4" s="69"/>
      <c r="X4" s="69"/>
      <c r="Y4" s="69"/>
      <c r="Z4" s="69"/>
      <c r="AB4" s="69" t="s">
        <v>279</v>
      </c>
      <c r="AC4" s="69"/>
      <c r="AD4" s="69"/>
      <c r="AE4" s="69"/>
      <c r="AF4" s="69"/>
      <c r="AG4" s="69"/>
    </row>
    <row r="5" spans="1:33" x14ac:dyDescent="0.3">
      <c r="A5" s="65"/>
      <c r="B5" s="65" t="s">
        <v>326</v>
      </c>
      <c r="C5" s="65" t="s">
        <v>308</v>
      </c>
      <c r="E5" s="65"/>
      <c r="F5" s="65" t="s">
        <v>50</v>
      </c>
      <c r="G5" s="65" t="s">
        <v>280</v>
      </c>
      <c r="H5" s="65" t="s">
        <v>46</v>
      </c>
      <c r="J5" s="65"/>
      <c r="K5" s="65" t="s">
        <v>281</v>
      </c>
      <c r="L5" s="65" t="s">
        <v>327</v>
      </c>
      <c r="N5" s="65"/>
      <c r="O5" s="65" t="s">
        <v>282</v>
      </c>
      <c r="P5" s="65" t="s">
        <v>283</v>
      </c>
      <c r="Q5" s="65" t="s">
        <v>284</v>
      </c>
      <c r="R5" s="65" t="s">
        <v>309</v>
      </c>
      <c r="S5" s="65" t="s">
        <v>308</v>
      </c>
      <c r="U5" s="65"/>
      <c r="V5" s="65" t="s">
        <v>282</v>
      </c>
      <c r="W5" s="65" t="s">
        <v>283</v>
      </c>
      <c r="X5" s="65" t="s">
        <v>284</v>
      </c>
      <c r="Y5" s="65" t="s">
        <v>309</v>
      </c>
      <c r="Z5" s="65" t="s">
        <v>308</v>
      </c>
      <c r="AB5" s="65"/>
      <c r="AC5" s="65" t="s">
        <v>285</v>
      </c>
      <c r="AD5" s="65" t="s">
        <v>310</v>
      </c>
      <c r="AE5" s="65" t="s">
        <v>279</v>
      </c>
      <c r="AF5" s="65" t="s">
        <v>328</v>
      </c>
      <c r="AG5" s="65" t="s">
        <v>286</v>
      </c>
    </row>
    <row r="6" spans="1:33" x14ac:dyDescent="0.3">
      <c r="A6" s="65" t="s">
        <v>276</v>
      </c>
      <c r="B6" s="65">
        <v>2000</v>
      </c>
      <c r="C6" s="65">
        <v>1856.4183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287</v>
      </c>
      <c r="O6" s="65">
        <v>50</v>
      </c>
      <c r="P6" s="65">
        <v>60</v>
      </c>
      <c r="Q6" s="65">
        <v>0</v>
      </c>
      <c r="R6" s="65">
        <v>0</v>
      </c>
      <c r="S6" s="65">
        <v>53.691344999999998</v>
      </c>
      <c r="U6" s="65" t="s">
        <v>311</v>
      </c>
      <c r="V6" s="65">
        <v>0</v>
      </c>
      <c r="W6" s="65">
        <v>0</v>
      </c>
      <c r="X6" s="65">
        <v>25</v>
      </c>
      <c r="Y6" s="65">
        <v>0</v>
      </c>
      <c r="Z6" s="65">
        <v>13.377444000000001</v>
      </c>
      <c r="AB6" s="65" t="s">
        <v>312</v>
      </c>
      <c r="AC6" s="65">
        <v>2000</v>
      </c>
      <c r="AD6" s="65">
        <v>1856.4183</v>
      </c>
      <c r="AE6" s="65">
        <v>144.81378173828125</v>
      </c>
      <c r="AF6" s="65">
        <v>36.203445000000002</v>
      </c>
      <c r="AG6" s="65">
        <v>7.800708440068731</v>
      </c>
    </row>
    <row r="7" spans="1:33" x14ac:dyDescent="0.3">
      <c r="E7" s="65" t="s">
        <v>313</v>
      </c>
      <c r="F7" s="65">
        <v>65</v>
      </c>
      <c r="G7" s="65">
        <v>30</v>
      </c>
      <c r="H7" s="65">
        <v>20</v>
      </c>
      <c r="J7" s="65" t="s">
        <v>313</v>
      </c>
      <c r="K7" s="65">
        <v>1</v>
      </c>
      <c r="L7" s="65">
        <v>10</v>
      </c>
    </row>
    <row r="8" spans="1:33" x14ac:dyDescent="0.3">
      <c r="E8" s="65" t="s">
        <v>314</v>
      </c>
      <c r="F8" s="65">
        <v>81.992999999999995</v>
      </c>
      <c r="G8" s="65">
        <v>5.367</v>
      </c>
      <c r="H8" s="65">
        <v>12.64</v>
      </c>
      <c r="J8" s="65" t="s">
        <v>314</v>
      </c>
      <c r="K8" s="65">
        <v>0.497</v>
      </c>
      <c r="L8" s="65">
        <v>2.4940000000000002</v>
      </c>
    </row>
    <row r="13" spans="1:33" x14ac:dyDescent="0.3">
      <c r="A13" s="70" t="s">
        <v>329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33" x14ac:dyDescent="0.3">
      <c r="A14" s="69" t="s">
        <v>288</v>
      </c>
      <c r="B14" s="69"/>
      <c r="C14" s="69"/>
      <c r="D14" s="69"/>
      <c r="E14" s="69"/>
      <c r="F14" s="69"/>
      <c r="H14" s="69" t="s">
        <v>289</v>
      </c>
      <c r="I14" s="69"/>
      <c r="J14" s="69"/>
      <c r="K14" s="69"/>
      <c r="L14" s="69"/>
      <c r="M14" s="69"/>
      <c r="O14" s="69" t="s">
        <v>290</v>
      </c>
      <c r="P14" s="69"/>
      <c r="Q14" s="69"/>
      <c r="R14" s="69"/>
      <c r="S14" s="69"/>
      <c r="T14" s="69"/>
      <c r="V14" s="69" t="s">
        <v>330</v>
      </c>
      <c r="W14" s="69"/>
      <c r="X14" s="69"/>
      <c r="Y14" s="69"/>
      <c r="Z14" s="69"/>
      <c r="AA14" s="69"/>
    </row>
    <row r="15" spans="1:33" x14ac:dyDescent="0.3">
      <c r="A15" s="65"/>
      <c r="B15" s="65" t="s">
        <v>282</v>
      </c>
      <c r="C15" s="65" t="s">
        <v>283</v>
      </c>
      <c r="D15" s="65" t="s">
        <v>284</v>
      </c>
      <c r="E15" s="65" t="s">
        <v>309</v>
      </c>
      <c r="F15" s="65" t="s">
        <v>308</v>
      </c>
      <c r="H15" s="65"/>
      <c r="I15" s="65" t="s">
        <v>282</v>
      </c>
      <c r="J15" s="65" t="s">
        <v>283</v>
      </c>
      <c r="K15" s="65" t="s">
        <v>284</v>
      </c>
      <c r="L15" s="65" t="s">
        <v>309</v>
      </c>
      <c r="M15" s="65" t="s">
        <v>308</v>
      </c>
      <c r="O15" s="65"/>
      <c r="P15" s="65" t="s">
        <v>282</v>
      </c>
      <c r="Q15" s="65" t="s">
        <v>283</v>
      </c>
      <c r="R15" s="65" t="s">
        <v>284</v>
      </c>
      <c r="S15" s="65" t="s">
        <v>309</v>
      </c>
      <c r="T15" s="65" t="s">
        <v>308</v>
      </c>
      <c r="V15" s="65"/>
      <c r="W15" s="65" t="s">
        <v>282</v>
      </c>
      <c r="X15" s="65" t="s">
        <v>283</v>
      </c>
      <c r="Y15" s="65" t="s">
        <v>284</v>
      </c>
      <c r="Z15" s="65" t="s">
        <v>309</v>
      </c>
      <c r="AA15" s="65" t="s">
        <v>308</v>
      </c>
    </row>
    <row r="16" spans="1:33" x14ac:dyDescent="0.3">
      <c r="A16" s="65" t="s">
        <v>315</v>
      </c>
      <c r="B16" s="65">
        <v>510</v>
      </c>
      <c r="C16" s="65">
        <v>700</v>
      </c>
      <c r="D16" s="65">
        <v>0</v>
      </c>
      <c r="E16" s="65">
        <v>3000</v>
      </c>
      <c r="F16" s="65">
        <v>305.79962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7.6101894000000003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2.6271300000000002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151.91307</v>
      </c>
    </row>
    <row r="23" spans="1:62" x14ac:dyDescent="0.3">
      <c r="A23" s="70" t="s">
        <v>291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292</v>
      </c>
      <c r="B24" s="69"/>
      <c r="C24" s="69"/>
      <c r="D24" s="69"/>
      <c r="E24" s="69"/>
      <c r="F24" s="69"/>
      <c r="H24" s="69" t="s">
        <v>323</v>
      </c>
      <c r="I24" s="69"/>
      <c r="J24" s="69"/>
      <c r="K24" s="69"/>
      <c r="L24" s="69"/>
      <c r="M24" s="69"/>
      <c r="O24" s="69" t="s">
        <v>316</v>
      </c>
      <c r="P24" s="69"/>
      <c r="Q24" s="69"/>
      <c r="R24" s="69"/>
      <c r="S24" s="69"/>
      <c r="T24" s="69"/>
      <c r="V24" s="69" t="s">
        <v>293</v>
      </c>
      <c r="W24" s="69"/>
      <c r="X24" s="69"/>
      <c r="Y24" s="69"/>
      <c r="Z24" s="69"/>
      <c r="AA24" s="69"/>
      <c r="AC24" s="69" t="s">
        <v>294</v>
      </c>
      <c r="AD24" s="69"/>
      <c r="AE24" s="69"/>
      <c r="AF24" s="69"/>
      <c r="AG24" s="69"/>
      <c r="AH24" s="69"/>
      <c r="AJ24" s="69" t="s">
        <v>295</v>
      </c>
      <c r="AK24" s="69"/>
      <c r="AL24" s="69"/>
      <c r="AM24" s="69"/>
      <c r="AN24" s="69"/>
      <c r="AO24" s="69"/>
      <c r="AQ24" s="69" t="s">
        <v>296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282</v>
      </c>
      <c r="C25" s="65" t="s">
        <v>283</v>
      </c>
      <c r="D25" s="65" t="s">
        <v>284</v>
      </c>
      <c r="E25" s="65" t="s">
        <v>309</v>
      </c>
      <c r="F25" s="65" t="s">
        <v>308</v>
      </c>
      <c r="H25" s="65"/>
      <c r="I25" s="65" t="s">
        <v>282</v>
      </c>
      <c r="J25" s="65" t="s">
        <v>283</v>
      </c>
      <c r="K25" s="65" t="s">
        <v>284</v>
      </c>
      <c r="L25" s="65" t="s">
        <v>309</v>
      </c>
      <c r="M25" s="65" t="s">
        <v>308</v>
      </c>
      <c r="O25" s="65"/>
      <c r="P25" s="65" t="s">
        <v>282</v>
      </c>
      <c r="Q25" s="65" t="s">
        <v>283</v>
      </c>
      <c r="R25" s="65" t="s">
        <v>284</v>
      </c>
      <c r="S25" s="65" t="s">
        <v>309</v>
      </c>
      <c r="T25" s="65" t="s">
        <v>308</v>
      </c>
      <c r="V25" s="65"/>
      <c r="W25" s="65" t="s">
        <v>282</v>
      </c>
      <c r="X25" s="65" t="s">
        <v>283</v>
      </c>
      <c r="Y25" s="65" t="s">
        <v>284</v>
      </c>
      <c r="Z25" s="65" t="s">
        <v>309</v>
      </c>
      <c r="AA25" s="65" t="s">
        <v>308</v>
      </c>
      <c r="AC25" s="65"/>
      <c r="AD25" s="65" t="s">
        <v>282</v>
      </c>
      <c r="AE25" s="65" t="s">
        <v>283</v>
      </c>
      <c r="AF25" s="65" t="s">
        <v>284</v>
      </c>
      <c r="AG25" s="65" t="s">
        <v>309</v>
      </c>
      <c r="AH25" s="65" t="s">
        <v>308</v>
      </c>
      <c r="AJ25" s="65"/>
      <c r="AK25" s="65" t="s">
        <v>282</v>
      </c>
      <c r="AL25" s="65" t="s">
        <v>283</v>
      </c>
      <c r="AM25" s="65" t="s">
        <v>284</v>
      </c>
      <c r="AN25" s="65" t="s">
        <v>309</v>
      </c>
      <c r="AO25" s="65" t="s">
        <v>308</v>
      </c>
      <c r="AQ25" s="65"/>
      <c r="AR25" s="65" t="s">
        <v>282</v>
      </c>
      <c r="AS25" s="65" t="s">
        <v>283</v>
      </c>
      <c r="AT25" s="65" t="s">
        <v>284</v>
      </c>
      <c r="AU25" s="65" t="s">
        <v>309</v>
      </c>
      <c r="AV25" s="65" t="s">
        <v>308</v>
      </c>
      <c r="AX25" s="65"/>
      <c r="AY25" s="65" t="s">
        <v>282</v>
      </c>
      <c r="AZ25" s="65" t="s">
        <v>283</v>
      </c>
      <c r="BA25" s="65" t="s">
        <v>284</v>
      </c>
      <c r="BB25" s="65" t="s">
        <v>309</v>
      </c>
      <c r="BC25" s="65" t="s">
        <v>308</v>
      </c>
      <c r="BE25" s="65"/>
      <c r="BF25" s="65" t="s">
        <v>282</v>
      </c>
      <c r="BG25" s="65" t="s">
        <v>283</v>
      </c>
      <c r="BH25" s="65" t="s">
        <v>284</v>
      </c>
      <c r="BI25" s="65" t="s">
        <v>309</v>
      </c>
      <c r="BJ25" s="65" t="s">
        <v>308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32.773322999999998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0.77253132999999996</v>
      </c>
      <c r="O26" s="65" t="s">
        <v>10</v>
      </c>
      <c r="P26" s="65">
        <v>1.2</v>
      </c>
      <c r="Q26" s="65">
        <v>1.4</v>
      </c>
      <c r="R26" s="65">
        <v>0</v>
      </c>
      <c r="S26" s="65">
        <v>0</v>
      </c>
      <c r="T26" s="65">
        <v>0.88959310000000003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9.7203560000000007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0.50954730000000004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231.78200000000001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2.4821240000000002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1.7275925000000001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19.608013</v>
      </c>
    </row>
    <row r="33" spans="1:62" x14ac:dyDescent="0.3">
      <c r="A33" s="70" t="s">
        <v>318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9" t="s">
        <v>177</v>
      </c>
      <c r="B34" s="69"/>
      <c r="C34" s="69"/>
      <c r="D34" s="69"/>
      <c r="E34" s="69"/>
      <c r="F34" s="69"/>
      <c r="H34" s="69" t="s">
        <v>299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331</v>
      </c>
      <c r="AK34" s="69"/>
      <c r="AL34" s="69"/>
      <c r="AM34" s="69"/>
      <c r="AN34" s="69"/>
      <c r="AO34" s="69"/>
    </row>
    <row r="35" spans="1:62" ht="33" x14ac:dyDescent="0.3">
      <c r="A35" s="65"/>
      <c r="B35" s="65" t="s">
        <v>282</v>
      </c>
      <c r="C35" s="65" t="s">
        <v>283</v>
      </c>
      <c r="D35" s="65" t="s">
        <v>284</v>
      </c>
      <c r="E35" s="65" t="s">
        <v>309</v>
      </c>
      <c r="F35" s="65" t="s">
        <v>308</v>
      </c>
      <c r="H35" s="65"/>
      <c r="I35" s="65" t="s">
        <v>282</v>
      </c>
      <c r="J35" s="65" t="s">
        <v>283</v>
      </c>
      <c r="K35" s="65" t="s">
        <v>284</v>
      </c>
      <c r="L35" s="65" t="s">
        <v>309</v>
      </c>
      <c r="M35" s="65" t="s">
        <v>308</v>
      </c>
      <c r="O35" s="65"/>
      <c r="P35" s="65" t="s">
        <v>282</v>
      </c>
      <c r="Q35" s="65" t="s">
        <v>283</v>
      </c>
      <c r="R35" s="65" t="s">
        <v>284</v>
      </c>
      <c r="S35" s="64" t="s">
        <v>332</v>
      </c>
      <c r="T35" s="65" t="s">
        <v>308</v>
      </c>
      <c r="V35" s="65"/>
      <c r="W35" s="65" t="s">
        <v>282</v>
      </c>
      <c r="X35" s="65" t="s">
        <v>283</v>
      </c>
      <c r="Y35" s="65" t="s">
        <v>284</v>
      </c>
      <c r="Z35" s="65" t="s">
        <v>309</v>
      </c>
      <c r="AA35" s="65" t="s">
        <v>308</v>
      </c>
      <c r="AC35" s="65"/>
      <c r="AD35" s="65" t="s">
        <v>282</v>
      </c>
      <c r="AE35" s="65" t="s">
        <v>283</v>
      </c>
      <c r="AF35" s="65" t="s">
        <v>284</v>
      </c>
      <c r="AG35" s="65" t="s">
        <v>309</v>
      </c>
      <c r="AH35" s="65" t="s">
        <v>308</v>
      </c>
      <c r="AJ35" s="65"/>
      <c r="AK35" s="65" t="s">
        <v>282</v>
      </c>
      <c r="AL35" s="65" t="s">
        <v>283</v>
      </c>
      <c r="AM35" s="65" t="s">
        <v>284</v>
      </c>
      <c r="AN35" s="65" t="s">
        <v>309</v>
      </c>
      <c r="AO35" s="65" t="s">
        <v>308</v>
      </c>
    </row>
    <row r="36" spans="1:62" x14ac:dyDescent="0.3">
      <c r="A36" s="65" t="s">
        <v>17</v>
      </c>
      <c r="B36" s="65">
        <v>600</v>
      </c>
      <c r="C36" s="65">
        <v>700</v>
      </c>
      <c r="D36" s="65">
        <v>0</v>
      </c>
      <c r="E36" s="65">
        <v>2000</v>
      </c>
      <c r="F36" s="65">
        <v>383.16460000000001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1049.6054999999999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2100</v>
      </c>
      <c r="T36" s="65">
        <v>2805.1930000000002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1961.6206999999999</v>
      </c>
      <c r="AC36" s="65" t="s">
        <v>21</v>
      </c>
      <c r="AD36" s="65">
        <v>0</v>
      </c>
      <c r="AE36" s="65">
        <v>0</v>
      </c>
      <c r="AF36" s="65">
        <v>2100</v>
      </c>
      <c r="AG36" s="65">
        <v>0</v>
      </c>
      <c r="AH36" s="65">
        <v>15.701484000000001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159.09299999999999</v>
      </c>
    </row>
    <row r="43" spans="1:62" x14ac:dyDescent="0.3">
      <c r="A43" s="70" t="s">
        <v>301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2" x14ac:dyDescent="0.3">
      <c r="A44" s="69" t="s">
        <v>333</v>
      </c>
      <c r="B44" s="69"/>
      <c r="C44" s="69"/>
      <c r="D44" s="69"/>
      <c r="E44" s="69"/>
      <c r="F44" s="69"/>
      <c r="H44" s="69" t="s">
        <v>334</v>
      </c>
      <c r="I44" s="69"/>
      <c r="J44" s="69"/>
      <c r="K44" s="69"/>
      <c r="L44" s="69"/>
      <c r="M44" s="69"/>
      <c r="O44" s="69" t="s">
        <v>302</v>
      </c>
      <c r="P44" s="69"/>
      <c r="Q44" s="69"/>
      <c r="R44" s="69"/>
      <c r="S44" s="69"/>
      <c r="T44" s="69"/>
      <c r="V44" s="69" t="s">
        <v>335</v>
      </c>
      <c r="W44" s="69"/>
      <c r="X44" s="69"/>
      <c r="Y44" s="69"/>
      <c r="Z44" s="69"/>
      <c r="AA44" s="69"/>
      <c r="AC44" s="69" t="s">
        <v>336</v>
      </c>
      <c r="AD44" s="69"/>
      <c r="AE44" s="69"/>
      <c r="AF44" s="69"/>
      <c r="AG44" s="69"/>
      <c r="AH44" s="69"/>
      <c r="AJ44" s="69" t="s">
        <v>303</v>
      </c>
      <c r="AK44" s="69"/>
      <c r="AL44" s="69"/>
      <c r="AM44" s="69"/>
      <c r="AN44" s="69"/>
      <c r="AO44" s="69"/>
      <c r="AQ44" s="69" t="s">
        <v>337</v>
      </c>
      <c r="AR44" s="69"/>
      <c r="AS44" s="69"/>
      <c r="AT44" s="69"/>
      <c r="AU44" s="69"/>
      <c r="AV44" s="69"/>
      <c r="AX44" s="69" t="s">
        <v>320</v>
      </c>
      <c r="AY44" s="69"/>
      <c r="AZ44" s="69"/>
      <c r="BA44" s="69"/>
      <c r="BB44" s="69"/>
      <c r="BC44" s="69"/>
      <c r="BE44" s="69" t="s">
        <v>304</v>
      </c>
      <c r="BF44" s="69"/>
      <c r="BG44" s="69"/>
      <c r="BH44" s="69"/>
      <c r="BI44" s="69"/>
      <c r="BJ44" s="69"/>
    </row>
    <row r="45" spans="1:62" x14ac:dyDescent="0.3">
      <c r="A45" s="65"/>
      <c r="B45" s="65" t="s">
        <v>282</v>
      </c>
      <c r="C45" s="65" t="s">
        <v>283</v>
      </c>
      <c r="D45" s="65" t="s">
        <v>284</v>
      </c>
      <c r="E45" s="65" t="s">
        <v>309</v>
      </c>
      <c r="F45" s="65" t="s">
        <v>308</v>
      </c>
      <c r="H45" s="65"/>
      <c r="I45" s="65" t="s">
        <v>282</v>
      </c>
      <c r="J45" s="65" t="s">
        <v>283</v>
      </c>
      <c r="K45" s="65" t="s">
        <v>284</v>
      </c>
      <c r="L45" s="65" t="s">
        <v>309</v>
      </c>
      <c r="M45" s="65" t="s">
        <v>308</v>
      </c>
      <c r="O45" s="65"/>
      <c r="P45" s="65" t="s">
        <v>282</v>
      </c>
      <c r="Q45" s="65" t="s">
        <v>283</v>
      </c>
      <c r="R45" s="65" t="s">
        <v>284</v>
      </c>
      <c r="S45" s="65" t="s">
        <v>309</v>
      </c>
      <c r="T45" s="65" t="s">
        <v>308</v>
      </c>
      <c r="V45" s="65"/>
      <c r="W45" s="65" t="s">
        <v>282</v>
      </c>
      <c r="X45" s="65" t="s">
        <v>283</v>
      </c>
      <c r="Y45" s="65" t="s">
        <v>284</v>
      </c>
      <c r="Z45" s="65" t="s">
        <v>309</v>
      </c>
      <c r="AA45" s="65" t="s">
        <v>308</v>
      </c>
      <c r="AC45" s="65"/>
      <c r="AD45" s="65" t="s">
        <v>282</v>
      </c>
      <c r="AE45" s="65" t="s">
        <v>283</v>
      </c>
      <c r="AF45" s="65" t="s">
        <v>284</v>
      </c>
      <c r="AG45" s="65" t="s">
        <v>309</v>
      </c>
      <c r="AH45" s="65" t="s">
        <v>308</v>
      </c>
      <c r="AJ45" s="65"/>
      <c r="AK45" s="65" t="s">
        <v>282</v>
      </c>
      <c r="AL45" s="65" t="s">
        <v>283</v>
      </c>
      <c r="AM45" s="65" t="s">
        <v>284</v>
      </c>
      <c r="AN45" s="65" t="s">
        <v>309</v>
      </c>
      <c r="AO45" s="65" t="s">
        <v>308</v>
      </c>
      <c r="AQ45" s="65"/>
      <c r="AR45" s="65" t="s">
        <v>282</v>
      </c>
      <c r="AS45" s="65" t="s">
        <v>283</v>
      </c>
      <c r="AT45" s="65" t="s">
        <v>284</v>
      </c>
      <c r="AU45" s="65" t="s">
        <v>309</v>
      </c>
      <c r="AV45" s="65" t="s">
        <v>308</v>
      </c>
      <c r="AX45" s="65"/>
      <c r="AY45" s="65" t="s">
        <v>282</v>
      </c>
      <c r="AZ45" s="65" t="s">
        <v>283</v>
      </c>
      <c r="BA45" s="65" t="s">
        <v>284</v>
      </c>
      <c r="BB45" s="65" t="s">
        <v>309</v>
      </c>
      <c r="BC45" s="65" t="s">
        <v>308</v>
      </c>
      <c r="BE45" s="65"/>
      <c r="BF45" s="65" t="s">
        <v>282</v>
      </c>
      <c r="BG45" s="65" t="s">
        <v>283</v>
      </c>
      <c r="BH45" s="65" t="s">
        <v>284</v>
      </c>
      <c r="BI45" s="65" t="s">
        <v>309</v>
      </c>
      <c r="BJ45" s="65" t="s">
        <v>308</v>
      </c>
    </row>
    <row r="46" spans="1:62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5.9051413999999998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8.4904630000000001</v>
      </c>
      <c r="O46" s="65" t="s">
        <v>321</v>
      </c>
      <c r="P46" s="65">
        <v>600</v>
      </c>
      <c r="Q46" s="65">
        <v>800</v>
      </c>
      <c r="R46" s="65">
        <v>0</v>
      </c>
      <c r="S46" s="65">
        <v>10000</v>
      </c>
      <c r="T46" s="65">
        <v>303.87630000000001</v>
      </c>
      <c r="V46" s="65" t="s">
        <v>29</v>
      </c>
      <c r="W46" s="65">
        <v>0</v>
      </c>
      <c r="X46" s="65">
        <v>0</v>
      </c>
      <c r="Y46" s="65">
        <v>3.1</v>
      </c>
      <c r="Z46" s="65">
        <v>10</v>
      </c>
      <c r="AA46" s="65">
        <v>2.1155914000000001E-3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3.9855779999999998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96.490260000000006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90.895700000000005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9"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G13" sqref="G13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340</v>
      </c>
      <c r="B2" s="61" t="s">
        <v>341</v>
      </c>
      <c r="C2" s="61" t="s">
        <v>305</v>
      </c>
      <c r="D2" s="61">
        <v>70</v>
      </c>
      <c r="E2" s="61">
        <v>1856.4183349609375</v>
      </c>
      <c r="F2" s="61">
        <v>348.27713012695313</v>
      </c>
      <c r="G2" s="61">
        <v>22.798345565795898</v>
      </c>
      <c r="H2" s="61">
        <v>7.4982538223266602</v>
      </c>
      <c r="I2" s="61">
        <v>15.300092697143555</v>
      </c>
      <c r="J2" s="61">
        <v>53.69134521484375</v>
      </c>
      <c r="K2" s="61">
        <v>32.435276031494141</v>
      </c>
      <c r="L2" s="61">
        <v>21.256069183349609</v>
      </c>
      <c r="M2" s="61">
        <v>13.377444267272949</v>
      </c>
      <c r="N2" s="61">
        <v>2.067662239074707</v>
      </c>
      <c r="O2" s="61">
        <v>7.1506266593933105</v>
      </c>
      <c r="P2" s="61">
        <v>36.203445434570313</v>
      </c>
      <c r="Q2" s="61">
        <v>16.369409561157227</v>
      </c>
      <c r="R2" s="61">
        <v>7.1435136795043945</v>
      </c>
      <c r="S2" s="61">
        <v>7.4029045104980469</v>
      </c>
      <c r="T2" s="61">
        <v>1.8812140226364136</v>
      </c>
      <c r="U2" s="61">
        <v>3.1909120082855225</v>
      </c>
      <c r="V2" s="61">
        <v>0.1881948709487915</v>
      </c>
      <c r="W2" s="61">
        <v>449.80508422851563</v>
      </c>
      <c r="X2" s="61">
        <v>13.308334350585938</v>
      </c>
      <c r="Y2" s="61">
        <v>187.99810791015625</v>
      </c>
      <c r="Z2" s="61">
        <v>305.79962158203125</v>
      </c>
      <c r="AA2" s="61">
        <v>70.196525573730469</v>
      </c>
      <c r="AB2" s="61">
        <v>1413.61865234375</v>
      </c>
      <c r="AC2" s="61">
        <v>2.6271300315856934</v>
      </c>
      <c r="AD2" s="61">
        <v>0</v>
      </c>
      <c r="AE2" s="61">
        <v>2.6213250160217285</v>
      </c>
      <c r="AF2" s="61">
        <v>7.6101894378662109</v>
      </c>
      <c r="AG2" s="61">
        <v>2.8275845050811768</v>
      </c>
      <c r="AH2" s="61">
        <v>2.3650410175323486</v>
      </c>
      <c r="AI2" s="61">
        <v>8.4135785698890686E-2</v>
      </c>
      <c r="AJ2" s="61">
        <v>3.6204073429107666</v>
      </c>
      <c r="AK2" s="61">
        <v>1.444060206413269</v>
      </c>
      <c r="AL2" s="61">
        <v>4.4069249182939529E-2</v>
      </c>
      <c r="AM2" s="61">
        <v>3.6207407712936401E-2</v>
      </c>
      <c r="AN2" s="61">
        <v>1.0996989905834198E-2</v>
      </c>
      <c r="AO2" s="61">
        <v>5.2711856551468372E-3</v>
      </c>
      <c r="AP2" s="61">
        <v>151.91307067871094</v>
      </c>
      <c r="AQ2" s="61">
        <v>135.14492797851563</v>
      </c>
      <c r="AR2" s="61">
        <v>3.602076530456543</v>
      </c>
      <c r="AS2" s="61">
        <v>32.773323059082031</v>
      </c>
      <c r="AT2" s="61">
        <v>0.77253133058547974</v>
      </c>
      <c r="AU2" s="61">
        <v>0.88959312438964844</v>
      </c>
      <c r="AV2" s="61">
        <v>9.7203559875488281</v>
      </c>
      <c r="AW2" s="61">
        <v>7.0641236305236816</v>
      </c>
      <c r="AX2" s="61">
        <v>0.54552155733108521</v>
      </c>
      <c r="AY2" s="61">
        <v>1.6218504905700684</v>
      </c>
      <c r="AZ2" s="61">
        <v>0.50954729318618774</v>
      </c>
      <c r="BA2" s="61">
        <v>231.78199768066406</v>
      </c>
      <c r="BB2" s="61">
        <v>132.87846374511719</v>
      </c>
      <c r="BC2" s="61">
        <v>0</v>
      </c>
      <c r="BD2" s="61">
        <v>2.4821240901947021</v>
      </c>
      <c r="BE2" s="61">
        <v>1.7275924682617188</v>
      </c>
      <c r="BF2" s="61">
        <v>19.608013153076172</v>
      </c>
      <c r="BG2" s="61">
        <v>7.6543666422367096E-2</v>
      </c>
      <c r="BH2" s="61">
        <v>383.16461181640625</v>
      </c>
      <c r="BI2" s="61">
        <v>170.53266906738281</v>
      </c>
      <c r="BJ2" s="61">
        <v>212.63192749023438</v>
      </c>
      <c r="BK2" s="61">
        <v>1049.60546875</v>
      </c>
      <c r="BL2" s="61">
        <v>2805.193115234375</v>
      </c>
      <c r="BM2" s="61">
        <v>15.701483726501465</v>
      </c>
      <c r="BN2" s="61">
        <v>1961.6207275390625</v>
      </c>
      <c r="BO2" s="61">
        <v>159.09300231933594</v>
      </c>
      <c r="BP2" s="61">
        <v>5.9051413536071777</v>
      </c>
      <c r="BQ2" s="61">
        <v>3.8221242427825928</v>
      </c>
      <c r="BR2" s="61">
        <v>2.0830173492431641</v>
      </c>
      <c r="BS2" s="61">
        <v>8.4904632568359375</v>
      </c>
      <c r="BT2" s="61">
        <v>303.87631225585938</v>
      </c>
      <c r="BU2" s="61">
        <v>2.1155914291739464E-3</v>
      </c>
      <c r="BV2" s="61">
        <v>3.9855780601501465</v>
      </c>
      <c r="BW2" s="61">
        <v>96.490257263183594</v>
      </c>
      <c r="BX2" s="61">
        <v>90.895698547363281</v>
      </c>
      <c r="BY2" s="61">
        <v>0</v>
      </c>
      <c r="BZ2" s="61">
        <v>43.480270385742188</v>
      </c>
      <c r="CA2" s="61">
        <v>182.30201721191406</v>
      </c>
      <c r="CB2" s="61">
        <v>19.485813140869141</v>
      </c>
      <c r="CC2" s="61">
        <v>7.3134012222290039</v>
      </c>
      <c r="CD2" s="61">
        <v>5.4415774345397949</v>
      </c>
      <c r="CE2" s="61">
        <v>6.5691318511962891</v>
      </c>
      <c r="CF2" s="61">
        <v>5.721135139465332</v>
      </c>
      <c r="CG2" s="61">
        <v>1.1747767925262451</v>
      </c>
      <c r="CH2" s="61">
        <v>5.3901090621948242</v>
      </c>
      <c r="CI2" s="61">
        <v>8.4515996277332306E-2</v>
      </c>
      <c r="CJ2" s="61">
        <v>5.8176819235086441E-2</v>
      </c>
      <c r="CK2" s="61">
        <v>0.18334950506687164</v>
      </c>
      <c r="CL2" s="61">
        <v>0.16686825454235077</v>
      </c>
      <c r="CM2" s="61">
        <v>1.0639999527484179E-3</v>
      </c>
      <c r="CN2" s="61">
        <v>0.95288175344467163</v>
      </c>
      <c r="CO2" s="61">
        <v>2.1899167913943529E-3</v>
      </c>
      <c r="CP2" s="61">
        <v>0.65570282936096191</v>
      </c>
      <c r="CQ2" s="61">
        <v>1.5490361489355564E-2</v>
      </c>
      <c r="CR2" s="61">
        <v>1.6916364431381226E-2</v>
      </c>
      <c r="CS2" s="61">
        <v>3.472484827041626</v>
      </c>
      <c r="CT2" s="61">
        <v>0.25006178021430969</v>
      </c>
      <c r="CU2" s="61">
        <v>3.878454864025116E-2</v>
      </c>
      <c r="CV2" s="61">
        <v>3.2168438337976113E-5</v>
      </c>
      <c r="CW2" s="61">
        <v>1.5272960662841797</v>
      </c>
      <c r="CX2" s="61">
        <v>4.7781534194946289</v>
      </c>
      <c r="CY2" s="61">
        <v>0.29518258571624756</v>
      </c>
      <c r="CZ2" s="61">
        <v>5.0679278373718262</v>
      </c>
      <c r="DA2" s="61">
        <v>0.65348398685455322</v>
      </c>
      <c r="DB2" s="61">
        <v>0.24447172880172729</v>
      </c>
      <c r="DC2" s="61">
        <v>6.3909993741617654E-8</v>
      </c>
      <c r="DD2" s="61">
        <v>4.6314544975757599E-2</v>
      </c>
      <c r="DE2" s="61">
        <v>8.6924172937870026E-2</v>
      </c>
      <c r="DF2" s="61">
        <v>2.5146199390292168E-2</v>
      </c>
      <c r="DG2" s="61">
        <v>5.8030425570905209E-3</v>
      </c>
      <c r="DH2" s="61">
        <v>1.0843421332538128E-2</v>
      </c>
      <c r="DI2" s="61">
        <v>4.066999892415879E-8</v>
      </c>
      <c r="DJ2" s="61">
        <v>4.126482829451561E-2</v>
      </c>
      <c r="DK2" s="61">
        <v>0.14449331164360046</v>
      </c>
      <c r="DL2" s="61">
        <v>6.8516628816723824E-3</v>
      </c>
      <c r="DM2" s="61">
        <v>3.5676728934049606E-2</v>
      </c>
      <c r="DN2" s="61">
        <v>4.0570907294750214E-3</v>
      </c>
      <c r="DO2" s="61">
        <v>3.979523666203022E-3</v>
      </c>
      <c r="DP2" s="61">
        <v>1.5659866854548454E-2</v>
      </c>
      <c r="DQ2" s="61">
        <v>1.9172999543570768E-7</v>
      </c>
      <c r="DR2" s="61">
        <v>0.35511049628257751</v>
      </c>
      <c r="DS2" s="61">
        <v>4.5498784631490707E-2</v>
      </c>
      <c r="DT2" s="61">
        <v>1.9875159487128258E-2</v>
      </c>
      <c r="DU2" s="61">
        <v>1.0475120507180691E-2</v>
      </c>
      <c r="DV2" s="61">
        <v>0.16228178143501282</v>
      </c>
      <c r="DW2" s="61">
        <v>5.6040577590465546E-2</v>
      </c>
      <c r="DX2" s="61">
        <v>5.8539126068353653E-2</v>
      </c>
      <c r="DY2" s="61">
        <v>4.7700334340333939E-2</v>
      </c>
      <c r="DZ2" s="61">
        <v>43033.2890625</v>
      </c>
      <c r="EA2" s="61">
        <v>20739.24609375</v>
      </c>
      <c r="EB2" s="61">
        <v>22294.04296875</v>
      </c>
      <c r="EC2" s="61">
        <v>2398.554931640625</v>
      </c>
      <c r="ED2" s="61">
        <v>4027.23388671875</v>
      </c>
      <c r="EE2" s="61">
        <v>1848.0809326171875</v>
      </c>
      <c r="EF2" s="61">
        <v>826.86669921875</v>
      </c>
      <c r="EG2" s="61">
        <v>2322.302734375</v>
      </c>
      <c r="EH2" s="61">
        <v>1379.671142578125</v>
      </c>
      <c r="EI2" s="61">
        <v>377.8829345703125</v>
      </c>
      <c r="EJ2" s="61">
        <v>3314.512939453125</v>
      </c>
      <c r="EK2" s="61">
        <v>1104.9317626953125</v>
      </c>
      <c r="EL2" s="61">
        <v>3139.20849609375</v>
      </c>
      <c r="EM2" s="61">
        <v>1183.1256103515625</v>
      </c>
      <c r="EN2" s="61">
        <v>489.5081787109375</v>
      </c>
      <c r="EO2" s="61">
        <v>3502.928466796875</v>
      </c>
      <c r="EP2" s="61">
        <v>4276.73486328125</v>
      </c>
      <c r="EQ2" s="61">
        <v>6090.884765625</v>
      </c>
      <c r="ER2" s="61">
        <v>1155.5078125</v>
      </c>
      <c r="ES2" s="61">
        <v>3796.051025390625</v>
      </c>
      <c r="ET2" s="61">
        <v>1648.989990234375</v>
      </c>
      <c r="EU2" s="61">
        <v>150.311767578125</v>
      </c>
      <c r="EV2" s="61">
        <v>1316.3748779296875</v>
      </c>
      <c r="EW2" s="61">
        <v>3883.311279296875</v>
      </c>
      <c r="EX2" s="61">
        <v>9740.3017578125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231.78199768066406</v>
      </c>
      <c r="B6">
        <f>BB2</f>
        <v>132.87846374511719</v>
      </c>
      <c r="C6">
        <f>BC2</f>
        <v>0</v>
      </c>
      <c r="D6">
        <f>BD2</f>
        <v>2.4821240901947021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19365</v>
      </c>
      <c r="C2" s="56">
        <f ca="1">YEAR(TODAY())-YEAR(B2)+IF(TODAY()&gt;=DATE(YEAR(TODAY()),MONTH(B2),DAY(B2)),0,-1)</f>
        <v>70</v>
      </c>
      <c r="E2" s="52">
        <v>166.1</v>
      </c>
      <c r="F2" s="53" t="s">
        <v>39</v>
      </c>
      <c r="G2" s="52">
        <v>66.099999999999994</v>
      </c>
      <c r="H2" s="51" t="s">
        <v>41</v>
      </c>
      <c r="I2" s="72">
        <f>ROUND(G3/E3^2,1)</f>
        <v>24</v>
      </c>
    </row>
    <row r="3" spans="1:9" x14ac:dyDescent="0.3">
      <c r="E3" s="51">
        <f>E2/100</f>
        <v>1.661</v>
      </c>
      <c r="F3" s="51" t="s">
        <v>40</v>
      </c>
      <c r="G3" s="51">
        <f>G2</f>
        <v>66.099999999999994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김자성, ID : H1310314)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12월 22일 15:26:16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M31" sqref="M3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45281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70</v>
      </c>
      <c r="G12" s="137"/>
      <c r="H12" s="137"/>
      <c r="I12" s="137"/>
      <c r="K12" s="128">
        <f>'개인정보 및 신체계측 입력'!E2</f>
        <v>166.1</v>
      </c>
      <c r="L12" s="129"/>
      <c r="M12" s="122">
        <f>'개인정보 및 신체계측 입력'!G2</f>
        <v>66.099999999999994</v>
      </c>
      <c r="N12" s="123"/>
      <c r="O12" s="118" t="s">
        <v>271</v>
      </c>
      <c r="P12" s="112"/>
      <c r="Q12" s="115">
        <f>'개인정보 및 신체계측 입력'!I2</f>
        <v>24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김자성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81.992999999999995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5.367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12.64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2.5</v>
      </c>
      <c r="L71" s="36" t="s">
        <v>53</v>
      </c>
      <c r="M71" s="36">
        <f>ROUND('DRIs DATA'!K8,1)</f>
        <v>0.5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40.770000000000003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63.42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32.770000000000003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33.97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47.9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187.01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59.05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2023-12-22T06:29:26Z</dcterms:modified>
</cp:coreProperties>
</file>