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<sst xmlns="http://schemas.openxmlformats.org/spreadsheetml/2006/main" count="692" uniqueCount="349">
  <si>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</si>
  <si>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</si>
  <si>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</si>
  <si>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</si>
  <si>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</si>
  <si>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</si>
  <si>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</si>
  <si>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</si>
  <si>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</si>
  <si>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</si>
  <si>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</si>
  <si>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</si>
  <si>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</si>
  <si>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</si>
  <si>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</si>
  <si>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</si>
  <si>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</si>
  <si>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</si>
  <si>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</si>
  <si>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</si>
  <si>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</si>
  <si>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</si>
  <si>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</si>
  <si>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</si>
  <si>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</si>
  <si>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</si>
  <si>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</si>
  <si>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</si>
  <si>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</si>
  <si>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</si>
  <si>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</si>
  <si>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</si>
  <si>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</si>
  <si>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</si>
  <si>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</si>
  <si>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</si>
  <si>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</si>
  <si>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</si>
  <si>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</si>
  <si>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</si>
  <si>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</si>
  <si>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</si>
  <si>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</si>
  <si>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</si>
  <si>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</si>
  <si>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</si>
  <si>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</si>
  <si>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</si>
  <si>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</si>
  <si>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</si>
  <si>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</si>
  <si>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</si>
  <si>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</si>
  <si>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</si>
  <si>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</si>
  <si>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</si>
  <si>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</si>
  <si>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</si>
  <si>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</si>
  <si>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</si>
  <si>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</si>
  <si>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</si>
  <si>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</si>
  <si>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</si>
  <si>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</si>
  <si>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</si>
  <si>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</si>
  <si>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</si>
  <si>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</si>
  <si>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</si>
  <si>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</si>
  <si>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</si>
  <si>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</si>
  <si>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</si>
  <si>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</si>
  <si>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</si>
  <si>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</si>
  <si>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</si>
  <si>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</si>
  <si>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</si>
  <si>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</si>
  <si>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</si>
  <si>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</si>
  <si>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</si>
  <si>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</si>
  <si>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</si>
  <si>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</si>
  <si>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</si>
  <si>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</si>
  <si>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</si>
  <si>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</si>
  <si>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</si>
  <si>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</si>
  <si>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</si>
  <si>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</si>
  <si>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</si>
  <si>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</si>
  <si>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</si>
  <si>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</si>
  <si>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</si>
  <si>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</si>
  <si>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</si>
  <si>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</si>
  <si>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</si>
  <si>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</si>
  <si>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</si>
  <si>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</si>
  <si>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</si>
  <si>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</si>
  <si>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</si>
  <si>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</si>
  <si>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</si>
  <si>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</si>
  <si>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</si>
  <si>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</si>
  <si>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</si>
  <si>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</si>
  <si>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</si>
  <si>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</si>
  <si>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</si>
  <si>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</si>
  <si>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</si>
  <si>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</si>
  <si>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</si>
  <si>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</si>
  <si>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</si>
  <si>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</si>
  <si>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</si>
  <si>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</si>
  <si>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</si>
  <si>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</si>
  <si>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</si>
  <si>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</si>
  <si>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</si>
  <si>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</si>
  <si>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</si>
  <si>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</si>
  <si>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</si>
  <si>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</si>
  <si>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</si>
  <si>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</si>
  <si>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</si>
  <si>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</si>
  <si>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</si>
  <si>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</si>
  <si>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</si>
  <si>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</si>
  <si>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</si>
  <si>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</si>
  <si>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</si>
  <si>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</si>
  <si>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</si>
  <si>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</si>
  <si>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</si>
  <si>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</si>
  <si>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</si>
  <si>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</si>
  <si>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</si>
  <si>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</si>
  <si>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</si>
  <si>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</si>
  <si>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</si>
  <si>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</si>
  <si>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</si>
  <si>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</si>
  <si>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</si>
  <si>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</si>
  <si>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</si>
  <si>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</si>
  <si>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</si>
  <si>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</si>
  <si>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</si>
  <si>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</si>
  <si>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</si>
  <si>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</si>
  <si>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</si>
  <si>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</si>
  <si>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</si>
  <si>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</si>
  <si>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</si>
  <si>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</si>
  <si>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</si>
  <si>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</si>
  <si>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</si>
  <si>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</si>
  <si>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</si>
  <si>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</si>
  <si>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</si>
  <si>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</si>
  <si>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</si>
  <si>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</si>
  <si>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</si>
  <si>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</si>
  <si>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</si>
  <si>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</si>
  <si>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</si>
  <si>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</si>
  <si>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</si>
  <si>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</si>
  <si>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</si>
  <si>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</si>
  <si>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</si>
  <si>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</si>
  <si>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</si>
  <si>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</si>
  <si>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</si>
  <si>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</si>
  <si>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</si>
  <si>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</si>
  <si>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</si>
  <si>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</si>
  <si>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</si>
  <si>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</si>
  <si>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</si>
  <si>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</si>
  <si>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</si>
  <si>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</si>
  <si>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</si>
  <si>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</si>
  <si>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</si>
  <si>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</si>
  <si>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</si>
  <si>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</si>
  <si>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</si>
  <si>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</si>
  <si>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</si>
  <si>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</si>
  <si>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</si>
  <si>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</si>
  <si>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</si>
  <si>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</si>
  <si>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</si>
  <si>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</si>
  <si>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</si>
  <si>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</si>
  <si>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</si>
  <si>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</si>
  <si>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</si>
  <si>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</si>
  <si>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</si>
  <si>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</si>
  <si>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</si>
  <si>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</si>
  <si>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</si>
  <si>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</si>
  <si>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</si>
  <si>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</si>
  <si>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</si>
  <si>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</si>
  <si>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</si>
  <si>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</si>
  <si>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</si>
  <si>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</si>
  <si>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</si>
  <si>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</si>
  <si>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</si>
  <si>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</si>
  <si>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</si>
  <si>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</si>
  <si>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</si>
  <si>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</si>
  <si>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</si>
  <si>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</si>
  <si>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</si>
  <si>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</si>
  <si>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</si>
  <si>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</si>
  <si>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</si>
  <si>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</si>
  <si>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</si>
  <si>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</si>
  <si>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</si>
  <si>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</si>
  <si>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</si>
  <si>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</si>
  <si>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</si>
  <si>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</si>
  <si>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식이섬유(g/일)</t>
    <phoneticPr fontId="1" type="noConversion"/>
  </si>
  <si>
    <t>충분섭취량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</si>
  <si>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</si>
  <si>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</si>
  <si>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</si>
  <si>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상한섭취량</t>
    <phoneticPr fontId="1" type="noConversion"/>
  </si>
  <si>
    <t>섭취비율</t>
    <phoneticPr fontId="1" type="noConversion"/>
  </si>
  <si>
    <t>비타민K</t>
    <phoneticPr fontId="1" type="noConversion"/>
  </si>
  <si>
    <t>엽산</t>
    <phoneticPr fontId="1" type="noConversion"/>
  </si>
  <si>
    <t>칼륨</t>
    <phoneticPr fontId="1" type="noConversion"/>
  </si>
  <si>
    <t>염소</t>
    <phoneticPr fontId="1" type="noConversion"/>
  </si>
  <si>
    <t>몰리브덴(ug/일)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</si>
  <si>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</si>
  <si>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</si>
  <si>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</si>
  <si>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인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</si>
  <si>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</si>
  <si>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</si>
  <si>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</si>
  <si>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</si>
  <si>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</si>
  <si>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</si>
  <si>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</si>
  <si>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</si>
  <si>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</si>
  <si>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</si>
  <si>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출력시각</t>
    <phoneticPr fontId="1" type="noConversion"/>
  </si>
  <si>
    <t>에너지(kcal)</t>
    <phoneticPr fontId="1" type="noConversion"/>
  </si>
  <si>
    <t>권장섭취량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</si>
  <si>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</si>
  <si>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</si>
  <si>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</si>
  <si>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</si>
  <si>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</si>
  <si>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</si>
  <si>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</si>
  <si>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</si>
  <si>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</si>
  <si>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</si>
  <si>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</si>
  <si>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철</t>
    <phoneticPr fontId="1" type="noConversion"/>
  </si>
  <si>
    <t>구리</t>
    <phoneticPr fontId="1" type="noConversion"/>
  </si>
  <si>
    <t>H1330004</t>
  </si>
  <si>
    <t>오세나</t>
  </si>
  <si>
    <t>F</t>
  </si>
  <si>
    <t>정보</t>
    <phoneticPr fontId="1" type="noConversion"/>
  </si>
  <si>
    <t>(설문지 : FFQ 95문항 설문지, 사용자 : 오세나, ID : H1330004)</t>
  </si>
  <si>
    <t>2022년 02월 22일 13:49:19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</si>
  <si>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</si>
  <si>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</si>
  <si>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</si>
  <si>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</si>
  <si>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</si>
  <si>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</si>
  <si>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</si>
  <si>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</si>
  <si>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</si>
  <si>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</si>
  <si>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</si>
  <si>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</si>
  <si>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</si>
  <si>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</si>
  <si>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</si>
  <si>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섭취비율</t>
    <phoneticPr fontId="1" type="noConversion"/>
  </si>
  <si>
    <t>비타민D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</si>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</sst>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51.470615000000002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93704"/>
        <c:axId val="258394880"/>
      </c:barChart>
      <c:catAx>
        <c:axId val="25839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94880"/>
        <c:crosses val="autoZero"/>
        <c:auto val="1"/>
        <c:lblAlgn val="ctr"/>
        <c:lblOffset val="100"/>
        <c:noMultiLvlLbl val="0"/>
      </c:catAx>
      <c:valAx>
        <c:axId val="25839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9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1.5850443000000001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84992"/>
        <c:axId val="488987344"/>
      </c:barChart>
      <c:catAx>
        <c:axId val="48898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987344"/>
        <c:crosses val="autoZero"/>
        <c:auto val="1"/>
        <c:lblAlgn val="ctr"/>
        <c:lblOffset val="100"/>
        <c:noMultiLvlLbl val="0"/>
      </c:catAx>
      <c:valAx>
        <c:axId val="48898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8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2.2689933999999998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85776"/>
        <c:axId val="488983816"/>
      </c:barChart>
      <c:catAx>
        <c:axId val="48898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983816"/>
        <c:crosses val="autoZero"/>
        <c:auto val="1"/>
        <c:lblAlgn val="ctr"/>
        <c:lblOffset val="100"/>
        <c:noMultiLvlLbl val="0"/>
      </c:catAx>
      <c:valAx>
        <c:axId val="48898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8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987.69860000000006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80288"/>
        <c:axId val="488981072"/>
      </c:barChart>
      <c:catAx>
        <c:axId val="48898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981072"/>
        <c:crosses val="autoZero"/>
        <c:auto val="1"/>
        <c:lblAlgn val="ctr"/>
        <c:lblOffset val="100"/>
        <c:noMultiLvlLbl val="0"/>
      </c:catAx>
      <c:valAx>
        <c:axId val="48898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8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3402.2222000000002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81464"/>
        <c:axId val="489400056"/>
      </c:barChart>
      <c:catAx>
        <c:axId val="48898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400056"/>
        <c:crosses val="autoZero"/>
        <c:auto val="1"/>
        <c:lblAlgn val="ctr"/>
        <c:lblOffset val="100"/>
        <c:noMultiLvlLbl val="0"/>
      </c:catAx>
      <c:valAx>
        <c:axId val="489400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8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139.09253000000001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399664"/>
        <c:axId val="489396920"/>
      </c:barChart>
      <c:catAx>
        <c:axId val="48939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396920"/>
        <c:crosses val="autoZero"/>
        <c:auto val="1"/>
        <c:lblAlgn val="ctr"/>
        <c:lblOffset val="100"/>
        <c:noMultiLvlLbl val="0"/>
      </c:catAx>
      <c:valAx>
        <c:axId val="48939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39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162.66434000000001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397704"/>
        <c:axId val="489398096"/>
      </c:barChart>
      <c:catAx>
        <c:axId val="48939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398096"/>
        <c:crosses val="autoZero"/>
        <c:auto val="1"/>
        <c:lblAlgn val="ctr"/>
        <c:lblOffset val="100"/>
        <c:noMultiLvlLbl val="0"/>
      </c:catAx>
      <c:valAx>
        <c:axId val="48939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39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8.2950929999999996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398880"/>
        <c:axId val="489399272"/>
      </c:barChart>
      <c:catAx>
        <c:axId val="48939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399272"/>
        <c:crosses val="autoZero"/>
        <c:auto val="1"/>
        <c:lblAlgn val="ctr"/>
        <c:lblOffset val="100"/>
        <c:noMultiLvlLbl val="0"/>
      </c:catAx>
      <c:valAx>
        <c:axId val="489399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39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618.95012999999994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21480"/>
        <c:axId val="489720304"/>
      </c:barChart>
      <c:catAx>
        <c:axId val="48972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20304"/>
        <c:crosses val="autoZero"/>
        <c:auto val="1"/>
        <c:lblAlgn val="ctr"/>
        <c:lblOffset val="100"/>
        <c:noMultiLvlLbl val="0"/>
      </c:catAx>
      <c:valAx>
        <c:axId val="489720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2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0.15928590000000001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17952"/>
        <c:axId val="489719912"/>
      </c:barChart>
      <c:catAx>
        <c:axId val="48971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19912"/>
        <c:crosses val="autoZero"/>
        <c:auto val="1"/>
        <c:lblAlgn val="ctr"/>
        <c:lblOffset val="100"/>
        <c:noMultiLvlLbl val="0"/>
      </c:catAx>
      <c:valAx>
        <c:axId val="48971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1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3.0098957999999998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21872"/>
        <c:axId val="489722264"/>
      </c:barChart>
      <c:catAx>
        <c:axId val="48972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22264"/>
        <c:crosses val="autoZero"/>
        <c:auto val="1"/>
        <c:lblAlgn val="ctr"/>
        <c:lblOffset val="100"/>
        <c:noMultiLvlLbl val="0"/>
      </c:catAx>
      <c:valAx>
        <c:axId val="489722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2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28.180508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96056"/>
        <c:axId val="258393312"/>
      </c:barChart>
      <c:catAx>
        <c:axId val="25839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93312"/>
        <c:crosses val="autoZero"/>
        <c:auto val="1"/>
        <c:lblAlgn val="ctr"/>
        <c:lblOffset val="100"/>
        <c:noMultiLvlLbl val="0"/>
      </c:catAx>
      <c:valAx>
        <c:axId val="25839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9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93.38937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21088"/>
        <c:axId val="489715208"/>
      </c:barChart>
      <c:catAx>
        <c:axId val="48972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15208"/>
        <c:crosses val="autoZero"/>
        <c:auto val="1"/>
        <c:lblAlgn val="ctr"/>
        <c:lblOffset val="100"/>
        <c:noMultiLvlLbl val="0"/>
      </c:catAx>
      <c:valAx>
        <c:axId val="48971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2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48.097859999999997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18344"/>
        <c:axId val="489716776"/>
      </c:barChart>
      <c:catAx>
        <c:axId val="48971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16776"/>
        <c:crosses val="autoZero"/>
        <c:auto val="1"/>
        <c:lblAlgn val="ctr"/>
        <c:lblOffset val="100"/>
        <c:noMultiLvlLbl val="0"/>
      </c:catAx>
      <c:valAx>
        <c:axId val="48971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1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9.7669999999999995</c:v>
                </c:pt>
                <c:pt idx="1">
                  <c:v>8.1959999999999997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9719128"/>
        <c:axId val="489717168"/>
      </c:barChart>
      <c:catAx>
        <c:axId val="48971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17168"/>
        <c:crosses val="autoZero"/>
        <c:auto val="1"/>
        <c:lblAlgn val="ctr"/>
        <c:lblOffset val="100"/>
        <c:noMultiLvlLbl val="0"/>
      </c:catAx>
      <c:valAx>
        <c:axId val="48971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1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7.4191630000000002</c:v>
                </c:pt>
                <c:pt idx="1">
                  <c:v>8.5591670000000004</c:v>
                </c:pt>
                <c:pt idx="2">
                  <c:v>7.5140414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652.53269999999998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73544"/>
        <c:axId val="490475896"/>
      </c:barChart>
      <c:catAx>
        <c:axId val="49047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75896"/>
        <c:crosses val="autoZero"/>
        <c:auto val="1"/>
        <c:lblAlgn val="ctr"/>
        <c:lblOffset val="100"/>
        <c:noMultiLvlLbl val="0"/>
      </c:catAx>
      <c:valAx>
        <c:axId val="490475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7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14.978317000000001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71584"/>
        <c:axId val="490477856"/>
      </c:barChart>
      <c:catAx>
        <c:axId val="49047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77856"/>
        <c:crosses val="autoZero"/>
        <c:auto val="1"/>
        <c:lblAlgn val="ctr"/>
        <c:lblOffset val="100"/>
        <c:noMultiLvlLbl val="0"/>
      </c:catAx>
      <c:valAx>
        <c:axId val="49047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7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75.149000000000001</c:v>
                </c:pt>
                <c:pt idx="1">
                  <c:v>8.1660000000000004</c:v>
                </c:pt>
                <c:pt idx="2">
                  <c:v>16.686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472368"/>
        <c:axId val="490476680"/>
      </c:barChart>
      <c:catAx>
        <c:axId val="49047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76680"/>
        <c:crosses val="autoZero"/>
        <c:auto val="1"/>
        <c:lblAlgn val="ctr"/>
        <c:lblOffset val="100"/>
        <c:noMultiLvlLbl val="0"/>
      </c:catAx>
      <c:valAx>
        <c:axId val="4904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7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1859.5696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75112"/>
        <c:axId val="490473152"/>
      </c:barChart>
      <c:catAx>
        <c:axId val="49047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73152"/>
        <c:crosses val="autoZero"/>
        <c:auto val="1"/>
        <c:lblAlgn val="ctr"/>
        <c:lblOffset val="100"/>
        <c:noMultiLvlLbl val="0"/>
      </c:catAx>
      <c:valAx>
        <c:axId val="490473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7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138.78113999999999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74328"/>
        <c:axId val="490474720"/>
      </c:barChart>
      <c:catAx>
        <c:axId val="49047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74720"/>
        <c:crosses val="autoZero"/>
        <c:auto val="1"/>
        <c:lblAlgn val="ctr"/>
        <c:lblOffset val="100"/>
        <c:noMultiLvlLbl val="0"/>
      </c:catAx>
      <c:valAx>
        <c:axId val="49047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7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460.08972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76288"/>
        <c:axId val="490477072"/>
      </c:barChart>
      <c:catAx>
        <c:axId val="49047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77072"/>
        <c:crosses val="autoZero"/>
        <c:auto val="1"/>
        <c:lblAlgn val="ctr"/>
        <c:lblOffset val="100"/>
        <c:noMultiLvlLbl val="0"/>
      </c:catAx>
      <c:valAx>
        <c:axId val="4904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0.93243074000000004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94488"/>
        <c:axId val="488490488"/>
      </c:barChart>
      <c:catAx>
        <c:axId val="25839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90488"/>
        <c:crosses val="autoZero"/>
        <c:auto val="1"/>
        <c:lblAlgn val="ctr"/>
        <c:lblOffset val="100"/>
        <c:noMultiLvlLbl val="0"/>
      </c:catAx>
      <c:valAx>
        <c:axId val="48849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9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4728.7734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78248"/>
        <c:axId val="490478640"/>
      </c:barChart>
      <c:catAx>
        <c:axId val="49047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78640"/>
        <c:crosses val="autoZero"/>
        <c:auto val="1"/>
        <c:lblAlgn val="ctr"/>
        <c:lblOffset val="100"/>
        <c:noMultiLvlLbl val="0"/>
      </c:catAx>
      <c:valAx>
        <c:axId val="49047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7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14.551755999999999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977648"/>
        <c:axId val="490978432"/>
      </c:barChart>
      <c:catAx>
        <c:axId val="49097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978432"/>
        <c:crosses val="autoZero"/>
        <c:auto val="1"/>
        <c:lblAlgn val="ctr"/>
        <c:lblOffset val="100"/>
        <c:noMultiLvlLbl val="0"/>
      </c:catAx>
      <c:valAx>
        <c:axId val="49097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97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1.4933609000000001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978040"/>
        <c:axId val="490976472"/>
      </c:barChart>
      <c:catAx>
        <c:axId val="49097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976472"/>
        <c:crosses val="autoZero"/>
        <c:auto val="1"/>
        <c:lblAlgn val="ctr"/>
        <c:lblOffset val="100"/>
        <c:noMultiLvlLbl val="0"/>
      </c:catAx>
      <c:valAx>
        <c:axId val="49097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97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453.89359999999999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93624"/>
        <c:axId val="488493232"/>
      </c:barChart>
      <c:catAx>
        <c:axId val="48849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93232"/>
        <c:crosses val="autoZero"/>
        <c:auto val="1"/>
        <c:lblAlgn val="ctr"/>
        <c:lblOffset val="100"/>
        <c:noMultiLvlLbl val="0"/>
      </c:catAx>
      <c:valAx>
        <c:axId val="48849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9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1.2212356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92840"/>
        <c:axId val="488490880"/>
      </c:barChart>
      <c:catAx>
        <c:axId val="48849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90880"/>
        <c:crosses val="autoZero"/>
        <c:auto val="1"/>
        <c:lblAlgn val="ctr"/>
        <c:lblOffset val="100"/>
        <c:noMultiLvlLbl val="0"/>
      </c:catAx>
      <c:valAx>
        <c:axId val="488490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9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17.303621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91664"/>
        <c:axId val="488492448"/>
      </c:barChart>
      <c:catAx>
        <c:axId val="48849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92448"/>
        <c:crosses val="autoZero"/>
        <c:auto val="1"/>
        <c:lblAlgn val="ctr"/>
        <c:lblOffset val="100"/>
        <c:noMultiLvlLbl val="0"/>
      </c:catAx>
      <c:valAx>
        <c:axId val="48849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9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1.4933609000000001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86952"/>
        <c:axId val="488986168"/>
      </c:barChart>
      <c:catAx>
        <c:axId val="48898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986168"/>
        <c:crosses val="autoZero"/>
        <c:auto val="1"/>
        <c:lblAlgn val="ctr"/>
        <c:lblOffset val="100"/>
        <c:noMultiLvlLbl val="0"/>
      </c:catAx>
      <c:valAx>
        <c:axId val="48898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8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693.49779999999998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84208"/>
        <c:axId val="488985384"/>
      </c:barChart>
      <c:catAx>
        <c:axId val="48898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985384"/>
        <c:crosses val="autoZero"/>
        <c:auto val="1"/>
        <c:lblAlgn val="ctr"/>
        <c:lblOffset val="100"/>
        <c:noMultiLvlLbl val="0"/>
      </c:catAx>
      <c:valAx>
        <c:axId val="48898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8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5.8315672999999997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83424"/>
        <c:axId val="488986560"/>
      </c:barChart>
      <c:catAx>
        <c:axId val="48898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986560"/>
        <c:crosses val="autoZero"/>
        <c:auto val="1"/>
        <c:lblAlgn val="ctr"/>
        <c:lblOffset val="100"/>
        <c:noMultiLvlLbl val="0"/>
      </c:catAx>
      <c:valAx>
        <c:axId val="48898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8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오세나, ID : H1330004)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02월 22일 13:49:19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1859.5696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51.470615000000002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28.180508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75.149000000000001</v>
      </c>
      <c r="G8" s="59">
        <f>'DRIs DATA 입력'!G8</f>
        <v>8.1660000000000004</v>
      </c>
      <c r="H8" s="59">
        <f>'DRIs DATA 입력'!H8</f>
        <v>16.686</v>
      </c>
      <c r="I8" s="46"/>
      <c r="J8" s="59" t="s">
        <v>215</v>
      </c>
      <c r="K8" s="59">
        <f>'DRIs DATA 입력'!K8</f>
        <v>9.7669999999999995</v>
      </c>
      <c r="L8" s="59">
        <f>'DRIs DATA 입력'!L8</f>
        <v>8.1959999999999997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652.53269999999998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14.978317000000001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0.93243074000000004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453.89359999999999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138.78113999999999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1.712637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1.2212356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17.303621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1.4933609000000001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693.49779999999998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5.8315672999999997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1.5850443000000001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2.2689933999999998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460.08972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987.69860000000006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4728.7734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3402.2222000000002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139.09253000000001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162.66434000000001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14.551755999999999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8.2950929999999996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618.95012999999994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0.15928590000000001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3.0098957999999998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93.38937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48.097859999999997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3" sqref="K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322</v>
      </c>
      <c r="B1" s="61" t="s">
        <v>323</v>
      </c>
      <c r="G1" s="62" t="s">
        <v>303</v>
      </c>
      <c r="H1" s="61" t="s">
        <v>324</v>
      </c>
    </row>
    <row r="3" spans="1:27" x14ac:dyDescent="0.3">
      <c r="A3" s="68" t="s">
        <v>325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326</v>
      </c>
      <c r="B4" s="67"/>
      <c r="C4" s="67"/>
      <c r="E4" s="69" t="s">
        <v>327</v>
      </c>
      <c r="F4" s="70"/>
      <c r="G4" s="70"/>
      <c r="H4" s="71"/>
      <c r="J4" s="69" t="s">
        <v>328</v>
      </c>
      <c r="K4" s="70"/>
      <c r="L4" s="71"/>
      <c r="N4" s="67" t="s">
        <v>329</v>
      </c>
      <c r="O4" s="67"/>
      <c r="P4" s="67"/>
      <c r="Q4" s="67"/>
      <c r="R4" s="67"/>
      <c r="S4" s="67"/>
      <c r="U4" s="67" t="s">
        <v>330</v>
      </c>
      <c r="V4" s="67"/>
      <c r="W4" s="67"/>
      <c r="X4" s="67"/>
      <c r="Y4" s="67"/>
      <c r="Z4" s="67"/>
    </row>
    <row r="5" spans="1:27" x14ac:dyDescent="0.3">
      <c r="A5" s="65"/>
      <c r="B5" s="65" t="s">
        <v>331</v>
      </c>
      <c r="C5" s="65" t="s">
        <v>332</v>
      </c>
      <c r="E5" s="65"/>
      <c r="F5" s="65" t="s">
        <v>333</v>
      </c>
      <c r="G5" s="65" t="s">
        <v>334</v>
      </c>
      <c r="H5" s="65" t="s">
        <v>329</v>
      </c>
      <c r="J5" s="65"/>
      <c r="K5" s="65" t="s">
        <v>335</v>
      </c>
      <c r="L5" s="65" t="s">
        <v>336</v>
      </c>
      <c r="N5" s="65"/>
      <c r="O5" s="65" t="s">
        <v>289</v>
      </c>
      <c r="P5" s="65" t="s">
        <v>305</v>
      </c>
      <c r="Q5" s="65" t="s">
        <v>278</v>
      </c>
      <c r="R5" s="65" t="s">
        <v>282</v>
      </c>
      <c r="S5" s="65" t="s">
        <v>290</v>
      </c>
      <c r="U5" s="65"/>
      <c r="V5" s="65" t="s">
        <v>337</v>
      </c>
      <c r="W5" s="65" t="s">
        <v>305</v>
      </c>
      <c r="X5" s="65" t="s">
        <v>338</v>
      </c>
      <c r="Y5" s="65" t="s">
        <v>282</v>
      </c>
      <c r="Z5" s="65" t="s">
        <v>290</v>
      </c>
    </row>
    <row r="6" spans="1:27" x14ac:dyDescent="0.3">
      <c r="A6" s="65" t="s">
        <v>304</v>
      </c>
      <c r="B6" s="65">
        <v>1900</v>
      </c>
      <c r="C6" s="65">
        <v>1859.5696</v>
      </c>
      <c r="E6" s="65" t="s">
        <v>296</v>
      </c>
      <c r="F6" s="65">
        <v>55</v>
      </c>
      <c r="G6" s="65">
        <v>15</v>
      </c>
      <c r="H6" s="65">
        <v>7</v>
      </c>
      <c r="J6" s="65" t="s">
        <v>339</v>
      </c>
      <c r="K6" s="65">
        <v>0.1</v>
      </c>
      <c r="L6" s="65">
        <v>4</v>
      </c>
      <c r="N6" s="65" t="s">
        <v>297</v>
      </c>
      <c r="O6" s="65">
        <v>40</v>
      </c>
      <c r="P6" s="65">
        <v>50</v>
      </c>
      <c r="Q6" s="65">
        <v>0</v>
      </c>
      <c r="R6" s="65">
        <v>0</v>
      </c>
      <c r="S6" s="65">
        <v>51.470615000000002</v>
      </c>
      <c r="U6" s="65" t="s">
        <v>277</v>
      </c>
      <c r="V6" s="65">
        <v>0</v>
      </c>
      <c r="W6" s="65">
        <v>0</v>
      </c>
      <c r="X6" s="65">
        <v>20</v>
      </c>
      <c r="Y6" s="65">
        <v>0</v>
      </c>
      <c r="Z6" s="65">
        <v>28.180508</v>
      </c>
    </row>
    <row r="7" spans="1:27" x14ac:dyDescent="0.3">
      <c r="E7" s="65" t="s">
        <v>279</v>
      </c>
      <c r="F7" s="65">
        <v>65</v>
      </c>
      <c r="G7" s="65">
        <v>30</v>
      </c>
      <c r="H7" s="65">
        <v>20</v>
      </c>
      <c r="J7" s="65" t="s">
        <v>279</v>
      </c>
      <c r="K7" s="65">
        <v>1</v>
      </c>
      <c r="L7" s="65">
        <v>10</v>
      </c>
    </row>
    <row r="8" spans="1:27" x14ac:dyDescent="0.3">
      <c r="E8" s="65" t="s">
        <v>340</v>
      </c>
      <c r="F8" s="65">
        <v>75.149000000000001</v>
      </c>
      <c r="G8" s="65">
        <v>8.1660000000000004</v>
      </c>
      <c r="H8" s="65">
        <v>16.686</v>
      </c>
      <c r="J8" s="65" t="s">
        <v>283</v>
      </c>
      <c r="K8" s="65">
        <v>9.7669999999999995</v>
      </c>
      <c r="L8" s="65">
        <v>8.1959999999999997</v>
      </c>
    </row>
    <row r="13" spans="1:27" x14ac:dyDescent="0.3">
      <c r="A13" s="66" t="s">
        <v>306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307</v>
      </c>
      <c r="B14" s="67"/>
      <c r="C14" s="67"/>
      <c r="D14" s="67"/>
      <c r="E14" s="67"/>
      <c r="F14" s="67"/>
      <c r="H14" s="67" t="s">
        <v>280</v>
      </c>
      <c r="I14" s="67"/>
      <c r="J14" s="67"/>
      <c r="K14" s="67"/>
      <c r="L14" s="67"/>
      <c r="M14" s="67"/>
      <c r="O14" s="67" t="s">
        <v>341</v>
      </c>
      <c r="P14" s="67"/>
      <c r="Q14" s="67"/>
      <c r="R14" s="67"/>
      <c r="S14" s="67"/>
      <c r="T14" s="67"/>
      <c r="V14" s="67" t="s">
        <v>284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289</v>
      </c>
      <c r="C15" s="65" t="s">
        <v>305</v>
      </c>
      <c r="D15" s="65" t="s">
        <v>278</v>
      </c>
      <c r="E15" s="65" t="s">
        <v>282</v>
      </c>
      <c r="F15" s="65" t="s">
        <v>290</v>
      </c>
      <c r="H15" s="65"/>
      <c r="I15" s="65" t="s">
        <v>289</v>
      </c>
      <c r="J15" s="65" t="s">
        <v>305</v>
      </c>
      <c r="K15" s="65" t="s">
        <v>278</v>
      </c>
      <c r="L15" s="65" t="s">
        <v>282</v>
      </c>
      <c r="M15" s="65" t="s">
        <v>290</v>
      </c>
      <c r="O15" s="65"/>
      <c r="P15" s="65" t="s">
        <v>289</v>
      </c>
      <c r="Q15" s="65" t="s">
        <v>305</v>
      </c>
      <c r="R15" s="65" t="s">
        <v>278</v>
      </c>
      <c r="S15" s="65" t="s">
        <v>282</v>
      </c>
      <c r="T15" s="65" t="s">
        <v>290</v>
      </c>
      <c r="V15" s="65"/>
      <c r="W15" s="65" t="s">
        <v>289</v>
      </c>
      <c r="X15" s="65" t="s">
        <v>305</v>
      </c>
      <c r="Y15" s="65" t="s">
        <v>278</v>
      </c>
      <c r="Z15" s="65" t="s">
        <v>282</v>
      </c>
      <c r="AA15" s="65" t="s">
        <v>290</v>
      </c>
    </row>
    <row r="16" spans="1:27" x14ac:dyDescent="0.3">
      <c r="A16" s="65" t="s">
        <v>308</v>
      </c>
      <c r="B16" s="65">
        <v>450</v>
      </c>
      <c r="C16" s="65">
        <v>650</v>
      </c>
      <c r="D16" s="65">
        <v>0</v>
      </c>
      <c r="E16" s="65">
        <v>3000</v>
      </c>
      <c r="F16" s="65">
        <v>652.53269999999998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14.978317000000001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0.93243074000000004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453.89359999999999</v>
      </c>
    </row>
    <row r="23" spans="1:62" x14ac:dyDescent="0.3">
      <c r="A23" s="66" t="s">
        <v>309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310</v>
      </c>
      <c r="B24" s="67"/>
      <c r="C24" s="67"/>
      <c r="D24" s="67"/>
      <c r="E24" s="67"/>
      <c r="F24" s="67"/>
      <c r="H24" s="67" t="s">
        <v>281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291</v>
      </c>
      <c r="AD24" s="67"/>
      <c r="AE24" s="67"/>
      <c r="AF24" s="67"/>
      <c r="AG24" s="67"/>
      <c r="AH24" s="67"/>
      <c r="AJ24" s="67" t="s">
        <v>285</v>
      </c>
      <c r="AK24" s="67"/>
      <c r="AL24" s="67"/>
      <c r="AM24" s="67"/>
      <c r="AN24" s="67"/>
      <c r="AO24" s="67"/>
      <c r="AQ24" s="67" t="s">
        <v>313</v>
      </c>
      <c r="AR24" s="67"/>
      <c r="AS24" s="67"/>
      <c r="AT24" s="67"/>
      <c r="AU24" s="67"/>
      <c r="AV24" s="67"/>
      <c r="AX24" s="67" t="s">
        <v>298</v>
      </c>
      <c r="AY24" s="67"/>
      <c r="AZ24" s="67"/>
      <c r="BA24" s="67"/>
      <c r="BB24" s="67"/>
      <c r="BC24" s="67"/>
      <c r="BE24" s="67" t="s">
        <v>314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289</v>
      </c>
      <c r="C25" s="65" t="s">
        <v>305</v>
      </c>
      <c r="D25" s="65" t="s">
        <v>278</v>
      </c>
      <c r="E25" s="65" t="s">
        <v>282</v>
      </c>
      <c r="F25" s="65" t="s">
        <v>290</v>
      </c>
      <c r="H25" s="65"/>
      <c r="I25" s="65" t="s">
        <v>289</v>
      </c>
      <c r="J25" s="65" t="s">
        <v>305</v>
      </c>
      <c r="K25" s="65" t="s">
        <v>278</v>
      </c>
      <c r="L25" s="65" t="s">
        <v>282</v>
      </c>
      <c r="M25" s="65" t="s">
        <v>290</v>
      </c>
      <c r="O25" s="65"/>
      <c r="P25" s="65" t="s">
        <v>289</v>
      </c>
      <c r="Q25" s="65" t="s">
        <v>305</v>
      </c>
      <c r="R25" s="65" t="s">
        <v>278</v>
      </c>
      <c r="S25" s="65" t="s">
        <v>282</v>
      </c>
      <c r="T25" s="65" t="s">
        <v>290</v>
      </c>
      <c r="V25" s="65"/>
      <c r="W25" s="65" t="s">
        <v>289</v>
      </c>
      <c r="X25" s="65" t="s">
        <v>305</v>
      </c>
      <c r="Y25" s="65" t="s">
        <v>278</v>
      </c>
      <c r="Z25" s="65" t="s">
        <v>282</v>
      </c>
      <c r="AA25" s="65" t="s">
        <v>290</v>
      </c>
      <c r="AC25" s="65"/>
      <c r="AD25" s="65" t="s">
        <v>289</v>
      </c>
      <c r="AE25" s="65" t="s">
        <v>305</v>
      </c>
      <c r="AF25" s="65" t="s">
        <v>278</v>
      </c>
      <c r="AG25" s="65" t="s">
        <v>282</v>
      </c>
      <c r="AH25" s="65" t="s">
        <v>290</v>
      </c>
      <c r="AJ25" s="65"/>
      <c r="AK25" s="65" t="s">
        <v>289</v>
      </c>
      <c r="AL25" s="65" t="s">
        <v>305</v>
      </c>
      <c r="AM25" s="65" t="s">
        <v>278</v>
      </c>
      <c r="AN25" s="65" t="s">
        <v>282</v>
      </c>
      <c r="AO25" s="65" t="s">
        <v>290</v>
      </c>
      <c r="AQ25" s="65"/>
      <c r="AR25" s="65" t="s">
        <v>289</v>
      </c>
      <c r="AS25" s="65" t="s">
        <v>305</v>
      </c>
      <c r="AT25" s="65" t="s">
        <v>278</v>
      </c>
      <c r="AU25" s="65" t="s">
        <v>282</v>
      </c>
      <c r="AV25" s="65" t="s">
        <v>290</v>
      </c>
      <c r="AX25" s="65"/>
      <c r="AY25" s="65" t="s">
        <v>289</v>
      </c>
      <c r="AZ25" s="65" t="s">
        <v>305</v>
      </c>
      <c r="BA25" s="65" t="s">
        <v>278</v>
      </c>
      <c r="BB25" s="65" t="s">
        <v>282</v>
      </c>
      <c r="BC25" s="65" t="s">
        <v>290</v>
      </c>
      <c r="BE25" s="65"/>
      <c r="BF25" s="65" t="s">
        <v>289</v>
      </c>
      <c r="BG25" s="65" t="s">
        <v>305</v>
      </c>
      <c r="BH25" s="65" t="s">
        <v>278</v>
      </c>
      <c r="BI25" s="65" t="s">
        <v>282</v>
      </c>
      <c r="BJ25" s="65" t="s">
        <v>290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138.78113999999999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1.712637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1.2212356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17.303621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1.4933609000000001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693.49779999999998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5.8315672999999997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1.5850443000000001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2.2689933999999998</v>
      </c>
    </row>
    <row r="33" spans="1:68" x14ac:dyDescent="0.3">
      <c r="A33" s="66" t="s">
        <v>316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292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286</v>
      </c>
      <c r="W34" s="67"/>
      <c r="X34" s="67"/>
      <c r="Y34" s="67"/>
      <c r="Z34" s="67"/>
      <c r="AA34" s="67"/>
      <c r="AC34" s="67" t="s">
        <v>287</v>
      </c>
      <c r="AD34" s="67"/>
      <c r="AE34" s="67"/>
      <c r="AF34" s="67"/>
      <c r="AG34" s="67"/>
      <c r="AH34" s="67"/>
      <c r="AJ34" s="67" t="s">
        <v>299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289</v>
      </c>
      <c r="C35" s="65" t="s">
        <v>305</v>
      </c>
      <c r="D35" s="65" t="s">
        <v>278</v>
      </c>
      <c r="E35" s="65" t="s">
        <v>282</v>
      </c>
      <c r="F35" s="65" t="s">
        <v>290</v>
      </c>
      <c r="H35" s="65"/>
      <c r="I35" s="65" t="s">
        <v>289</v>
      </c>
      <c r="J35" s="65" t="s">
        <v>305</v>
      </c>
      <c r="K35" s="65" t="s">
        <v>278</v>
      </c>
      <c r="L35" s="65" t="s">
        <v>282</v>
      </c>
      <c r="M35" s="65" t="s">
        <v>290</v>
      </c>
      <c r="O35" s="65"/>
      <c r="P35" s="65" t="s">
        <v>289</v>
      </c>
      <c r="Q35" s="65" t="s">
        <v>305</v>
      </c>
      <c r="R35" s="65" t="s">
        <v>278</v>
      </c>
      <c r="S35" s="65" t="s">
        <v>282</v>
      </c>
      <c r="T35" s="65" t="s">
        <v>290</v>
      </c>
      <c r="V35" s="65"/>
      <c r="W35" s="65" t="s">
        <v>289</v>
      </c>
      <c r="X35" s="65" t="s">
        <v>305</v>
      </c>
      <c r="Y35" s="65" t="s">
        <v>278</v>
      </c>
      <c r="Z35" s="65" t="s">
        <v>282</v>
      </c>
      <c r="AA35" s="65" t="s">
        <v>290</v>
      </c>
      <c r="AC35" s="65"/>
      <c r="AD35" s="65" t="s">
        <v>289</v>
      </c>
      <c r="AE35" s="65" t="s">
        <v>305</v>
      </c>
      <c r="AF35" s="65" t="s">
        <v>278</v>
      </c>
      <c r="AG35" s="65" t="s">
        <v>282</v>
      </c>
      <c r="AH35" s="65" t="s">
        <v>290</v>
      </c>
      <c r="AJ35" s="65"/>
      <c r="AK35" s="65" t="s">
        <v>289</v>
      </c>
      <c r="AL35" s="65" t="s">
        <v>305</v>
      </c>
      <c r="AM35" s="65" t="s">
        <v>278</v>
      </c>
      <c r="AN35" s="65" t="s">
        <v>282</v>
      </c>
      <c r="AO35" s="65" t="s">
        <v>290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460.08972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987.69860000000006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4728.7734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3402.2222000000002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139.09253000000001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162.66434000000001</v>
      </c>
    </row>
    <row r="43" spans="1:68" x14ac:dyDescent="0.3">
      <c r="A43" s="66" t="s">
        <v>300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317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318</v>
      </c>
      <c r="P44" s="67"/>
      <c r="Q44" s="67"/>
      <c r="R44" s="67"/>
      <c r="S44" s="67"/>
      <c r="T44" s="67"/>
      <c r="V44" s="67" t="s">
        <v>293</v>
      </c>
      <c r="W44" s="67"/>
      <c r="X44" s="67"/>
      <c r="Y44" s="67"/>
      <c r="Z44" s="67"/>
      <c r="AA44" s="67"/>
      <c r="AC44" s="67" t="s">
        <v>294</v>
      </c>
      <c r="AD44" s="67"/>
      <c r="AE44" s="67"/>
      <c r="AF44" s="67"/>
      <c r="AG44" s="67"/>
      <c r="AH44" s="67"/>
      <c r="AJ44" s="67" t="s">
        <v>301</v>
      </c>
      <c r="AK44" s="67"/>
      <c r="AL44" s="67"/>
      <c r="AM44" s="67"/>
      <c r="AN44" s="67"/>
      <c r="AO44" s="67"/>
      <c r="AQ44" s="67" t="s">
        <v>342</v>
      </c>
      <c r="AR44" s="67"/>
      <c r="AS44" s="67"/>
      <c r="AT44" s="67"/>
      <c r="AU44" s="67"/>
      <c r="AV44" s="67"/>
      <c r="AX44" s="67" t="s">
        <v>343</v>
      </c>
      <c r="AY44" s="67"/>
      <c r="AZ44" s="67"/>
      <c r="BA44" s="67"/>
      <c r="BB44" s="67"/>
      <c r="BC44" s="67"/>
      <c r="BE44" s="67" t="s">
        <v>344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345</v>
      </c>
      <c r="C45" s="65" t="s">
        <v>346</v>
      </c>
      <c r="D45" s="65" t="s">
        <v>347</v>
      </c>
      <c r="E45" s="65" t="s">
        <v>348</v>
      </c>
      <c r="F45" s="65" t="s">
        <v>332</v>
      </c>
      <c r="H45" s="65"/>
      <c r="I45" s="65" t="s">
        <v>289</v>
      </c>
      <c r="J45" s="65" t="s">
        <v>346</v>
      </c>
      <c r="K45" s="65" t="s">
        <v>278</v>
      </c>
      <c r="L45" s="65" t="s">
        <v>282</v>
      </c>
      <c r="M45" s="65" t="s">
        <v>290</v>
      </c>
      <c r="O45" s="65"/>
      <c r="P45" s="65" t="s">
        <v>289</v>
      </c>
      <c r="Q45" s="65" t="s">
        <v>305</v>
      </c>
      <c r="R45" s="65" t="s">
        <v>278</v>
      </c>
      <c r="S45" s="65" t="s">
        <v>282</v>
      </c>
      <c r="T45" s="65" t="s">
        <v>290</v>
      </c>
      <c r="V45" s="65"/>
      <c r="W45" s="65" t="s">
        <v>345</v>
      </c>
      <c r="X45" s="65" t="s">
        <v>305</v>
      </c>
      <c r="Y45" s="65" t="s">
        <v>278</v>
      </c>
      <c r="Z45" s="65" t="s">
        <v>282</v>
      </c>
      <c r="AA45" s="65" t="s">
        <v>332</v>
      </c>
      <c r="AC45" s="65"/>
      <c r="AD45" s="65" t="s">
        <v>289</v>
      </c>
      <c r="AE45" s="65" t="s">
        <v>305</v>
      </c>
      <c r="AF45" s="65" t="s">
        <v>278</v>
      </c>
      <c r="AG45" s="65" t="s">
        <v>348</v>
      </c>
      <c r="AH45" s="65" t="s">
        <v>290</v>
      </c>
      <c r="AJ45" s="65"/>
      <c r="AK45" s="65" t="s">
        <v>289</v>
      </c>
      <c r="AL45" s="65" t="s">
        <v>346</v>
      </c>
      <c r="AM45" s="65" t="s">
        <v>278</v>
      </c>
      <c r="AN45" s="65" t="s">
        <v>282</v>
      </c>
      <c r="AO45" s="65" t="s">
        <v>332</v>
      </c>
      <c r="AQ45" s="65"/>
      <c r="AR45" s="65" t="s">
        <v>289</v>
      </c>
      <c r="AS45" s="65" t="s">
        <v>305</v>
      </c>
      <c r="AT45" s="65" t="s">
        <v>347</v>
      </c>
      <c r="AU45" s="65" t="s">
        <v>282</v>
      </c>
      <c r="AV45" s="65" t="s">
        <v>290</v>
      </c>
      <c r="AX45" s="65"/>
      <c r="AY45" s="65" t="s">
        <v>345</v>
      </c>
      <c r="AZ45" s="65" t="s">
        <v>305</v>
      </c>
      <c r="BA45" s="65" t="s">
        <v>278</v>
      </c>
      <c r="BB45" s="65" t="s">
        <v>282</v>
      </c>
      <c r="BC45" s="65" t="s">
        <v>290</v>
      </c>
      <c r="BE45" s="65"/>
      <c r="BF45" s="65" t="s">
        <v>289</v>
      </c>
      <c r="BG45" s="65" t="s">
        <v>305</v>
      </c>
      <c r="BH45" s="65" t="s">
        <v>278</v>
      </c>
      <c r="BI45" s="65" t="s">
        <v>282</v>
      </c>
      <c r="BJ45" s="65" t="s">
        <v>290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14.551755999999999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8.2950929999999996</v>
      </c>
      <c r="O46" s="65" t="s">
        <v>302</v>
      </c>
      <c r="P46" s="65">
        <v>600</v>
      </c>
      <c r="Q46" s="65">
        <v>800</v>
      </c>
      <c r="R46" s="65">
        <v>0</v>
      </c>
      <c r="S46" s="65">
        <v>10000</v>
      </c>
      <c r="T46" s="65">
        <v>618.95012999999994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0.15928590000000001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3.0098957999999998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93.38937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48.097859999999997</v>
      </c>
      <c r="AX46" s="65" t="s">
        <v>288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319</v>
      </c>
      <c r="B2" s="61" t="s">
        <v>320</v>
      </c>
      <c r="C2" s="61" t="s">
        <v>321</v>
      </c>
      <c r="D2" s="61">
        <v>44</v>
      </c>
      <c r="E2" s="61">
        <v>1859.5696</v>
      </c>
      <c r="F2" s="61">
        <v>231.81121999999999</v>
      </c>
      <c r="G2" s="61">
        <v>25.188268999999998</v>
      </c>
      <c r="H2" s="61">
        <v>12.014811</v>
      </c>
      <c r="I2" s="61">
        <v>13.173457000000001</v>
      </c>
      <c r="J2" s="61">
        <v>51.470615000000002</v>
      </c>
      <c r="K2" s="61">
        <v>32.934184999999999</v>
      </c>
      <c r="L2" s="61">
        <v>18.536428000000001</v>
      </c>
      <c r="M2" s="61">
        <v>28.180508</v>
      </c>
      <c r="N2" s="61">
        <v>1.274872</v>
      </c>
      <c r="O2" s="61">
        <v>10.136872</v>
      </c>
      <c r="P2" s="61">
        <v>1592.6780000000001</v>
      </c>
      <c r="Q2" s="61">
        <v>23.689973999999999</v>
      </c>
      <c r="R2" s="61">
        <v>652.53269999999998</v>
      </c>
      <c r="S2" s="61">
        <v>25.490781999999999</v>
      </c>
      <c r="T2" s="61">
        <v>7524.5083000000004</v>
      </c>
      <c r="U2" s="61">
        <v>0.93243074000000004</v>
      </c>
      <c r="V2" s="61">
        <v>14.978317000000001</v>
      </c>
      <c r="W2" s="61">
        <v>453.89359999999999</v>
      </c>
      <c r="X2" s="61">
        <v>138.78113999999999</v>
      </c>
      <c r="Y2" s="61">
        <v>1.712637</v>
      </c>
      <c r="Z2" s="61">
        <v>1.2212356</v>
      </c>
      <c r="AA2" s="61">
        <v>17.303621</v>
      </c>
      <c r="AB2" s="61">
        <v>1.4933609000000001</v>
      </c>
      <c r="AC2" s="61">
        <v>693.49779999999998</v>
      </c>
      <c r="AD2" s="61">
        <v>5.8315672999999997</v>
      </c>
      <c r="AE2" s="61">
        <v>1.5850443000000001</v>
      </c>
      <c r="AF2" s="61">
        <v>2.2689933999999998</v>
      </c>
      <c r="AG2" s="61">
        <v>460.08972</v>
      </c>
      <c r="AH2" s="61">
        <v>382.33823000000001</v>
      </c>
      <c r="AI2" s="61">
        <v>77.751464999999996</v>
      </c>
      <c r="AJ2" s="61">
        <v>987.69860000000006</v>
      </c>
      <c r="AK2" s="61">
        <v>4728.7734</v>
      </c>
      <c r="AL2" s="61">
        <v>139.09253000000001</v>
      </c>
      <c r="AM2" s="61">
        <v>3402.2222000000002</v>
      </c>
      <c r="AN2" s="61">
        <v>162.66434000000001</v>
      </c>
      <c r="AO2" s="61">
        <v>14.551755999999999</v>
      </c>
      <c r="AP2" s="61">
        <v>11.882598</v>
      </c>
      <c r="AQ2" s="61">
        <v>2.6691585</v>
      </c>
      <c r="AR2" s="61">
        <v>8.2950929999999996</v>
      </c>
      <c r="AS2" s="61">
        <v>618.95012999999994</v>
      </c>
      <c r="AT2" s="61">
        <v>0.15928590000000001</v>
      </c>
      <c r="AU2" s="61">
        <v>3.0098957999999998</v>
      </c>
      <c r="AV2" s="61">
        <v>93.38937</v>
      </c>
      <c r="AW2" s="61">
        <v>48.097859999999997</v>
      </c>
      <c r="AX2" s="61">
        <v>0.36024094000000001</v>
      </c>
      <c r="AY2" s="61">
        <v>1.1187309000000001</v>
      </c>
      <c r="AZ2" s="61">
        <v>109.88451999999999</v>
      </c>
      <c r="BA2" s="61">
        <v>23.493691999999999</v>
      </c>
      <c r="BB2" s="61">
        <v>7.4191630000000002</v>
      </c>
      <c r="BC2" s="61">
        <v>8.5591670000000004</v>
      </c>
      <c r="BD2" s="61">
        <v>7.5140414</v>
      </c>
      <c r="BE2" s="61">
        <v>0.53170059999999997</v>
      </c>
      <c r="BF2" s="61">
        <v>3.0840719000000001</v>
      </c>
      <c r="BG2" s="61">
        <v>1.1518281E-3</v>
      </c>
      <c r="BH2" s="61">
        <v>1.4234645999999999E-3</v>
      </c>
      <c r="BI2" s="61">
        <v>1.1198669000000001E-3</v>
      </c>
      <c r="BJ2" s="61">
        <v>2.3067184000000001E-2</v>
      </c>
      <c r="BK2" s="61">
        <v>8.8602166000000004E-5</v>
      </c>
      <c r="BL2" s="61">
        <v>0.35028910000000002</v>
      </c>
      <c r="BM2" s="61">
        <v>4.4719689999999996</v>
      </c>
      <c r="BN2" s="61">
        <v>1.4896256000000001</v>
      </c>
      <c r="BO2" s="61">
        <v>67.215689999999995</v>
      </c>
      <c r="BP2" s="61">
        <v>13.658015000000001</v>
      </c>
      <c r="BQ2" s="61">
        <v>21.858484000000001</v>
      </c>
      <c r="BR2" s="61">
        <v>72.331180000000003</v>
      </c>
      <c r="BS2" s="61">
        <v>16.294588000000001</v>
      </c>
      <c r="BT2" s="61">
        <v>18.238652999999999</v>
      </c>
      <c r="BU2" s="61">
        <v>1.3997015E-2</v>
      </c>
      <c r="BV2" s="61">
        <v>2.9229382000000002E-2</v>
      </c>
      <c r="BW2" s="61">
        <v>1.1465882000000001</v>
      </c>
      <c r="BX2" s="61">
        <v>1.3266336000000001</v>
      </c>
      <c r="BY2" s="61">
        <v>0.11261361</v>
      </c>
      <c r="BZ2" s="61">
        <v>4.7266303E-4</v>
      </c>
      <c r="CA2" s="61">
        <v>0.24381733</v>
      </c>
      <c r="CB2" s="61">
        <v>2.8746322000000001E-2</v>
      </c>
      <c r="CC2" s="61">
        <v>0.28424758</v>
      </c>
      <c r="CD2" s="61">
        <v>1.1612112999999999</v>
      </c>
      <c r="CE2" s="61">
        <v>2.4381318999999999E-2</v>
      </c>
      <c r="CF2" s="61">
        <v>8.9304015E-2</v>
      </c>
      <c r="CG2" s="61">
        <v>0</v>
      </c>
      <c r="CH2" s="61">
        <v>5.9683180000000002E-2</v>
      </c>
      <c r="CI2" s="61">
        <v>0</v>
      </c>
      <c r="CJ2" s="61">
        <v>1.823636</v>
      </c>
      <c r="CK2" s="61">
        <v>6.9765340000000004E-3</v>
      </c>
      <c r="CL2" s="61">
        <v>0.17584064999999999</v>
      </c>
      <c r="CM2" s="61">
        <v>4.3238620000000001</v>
      </c>
      <c r="CN2" s="61">
        <v>1408.2050999999999</v>
      </c>
      <c r="CO2" s="61">
        <v>2481.5295000000001</v>
      </c>
      <c r="CP2" s="61">
        <v>1622.4143999999999</v>
      </c>
      <c r="CQ2" s="61">
        <v>532.10015999999996</v>
      </c>
      <c r="CR2" s="61">
        <v>285.38189999999997</v>
      </c>
      <c r="CS2" s="61">
        <v>241.71969999999999</v>
      </c>
      <c r="CT2" s="61">
        <v>1431.8927000000001</v>
      </c>
      <c r="CU2" s="61">
        <v>896.64800000000002</v>
      </c>
      <c r="CV2" s="61">
        <v>819.76059999999995</v>
      </c>
      <c r="CW2" s="61">
        <v>1072.4703</v>
      </c>
      <c r="CX2" s="61">
        <v>312.42108000000002</v>
      </c>
      <c r="CY2" s="61">
        <v>1789.2804000000001</v>
      </c>
      <c r="CZ2" s="61">
        <v>1070.9676999999999</v>
      </c>
      <c r="DA2" s="61">
        <v>2240.2073</v>
      </c>
      <c r="DB2" s="61">
        <v>2137.1327999999999</v>
      </c>
      <c r="DC2" s="61">
        <v>3366.3901000000001</v>
      </c>
      <c r="DD2" s="61">
        <v>5103.3689999999997</v>
      </c>
      <c r="DE2" s="61">
        <v>1346.3227999999999</v>
      </c>
      <c r="DF2" s="61">
        <v>2232.4879999999998</v>
      </c>
      <c r="DG2" s="61">
        <v>1178.0807</v>
      </c>
      <c r="DH2" s="61">
        <v>61.165089999999999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23.493691999999999</v>
      </c>
      <c r="B6">
        <f>BB2</f>
        <v>7.4191630000000002</v>
      </c>
      <c r="C6">
        <f>BC2</f>
        <v>8.5591670000000004</v>
      </c>
      <c r="D6">
        <f>BD2</f>
        <v>7.5140414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34" sqref="O3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28193</v>
      </c>
      <c r="C2" s="56">
        <f ca="1">YEAR(TODAY())-YEAR(B2)+IF(TODAY()&gt;=DATE(YEAR(TODAY()),MONTH(B2),DAY(B2)),0,-1)</f>
        <v>44</v>
      </c>
      <c r="E2" s="52">
        <v>173</v>
      </c>
      <c r="F2" s="53" t="s">
        <v>275</v>
      </c>
      <c r="G2" s="52">
        <v>52</v>
      </c>
      <c r="H2" s="51" t="s">
        <v>40</v>
      </c>
      <c r="I2" s="72">
        <f>ROUND(G3/E3^2,1)</f>
        <v>17.399999999999999</v>
      </c>
    </row>
    <row r="3" spans="1:9" x14ac:dyDescent="0.3">
      <c r="E3" s="51">
        <f>E2/100</f>
        <v>1.73</v>
      </c>
      <c r="F3" s="51" t="s">
        <v>39</v>
      </c>
      <c r="G3" s="51">
        <f>G2</f>
        <v>52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44523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N38" sqref="N3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오세나, ID : H1330004)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02월 22일 13:49:19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44523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44</v>
      </c>
      <c r="G12" s="94"/>
      <c r="H12" s="94"/>
      <c r="I12" s="94"/>
      <c r="K12" s="123">
        <f>'개인정보 및 신체계측 입력'!E2</f>
        <v>173</v>
      </c>
      <c r="L12" s="124"/>
      <c r="M12" s="117">
        <f>'개인정보 및 신체계측 입력'!G2</f>
        <v>52</v>
      </c>
      <c r="N12" s="118"/>
      <c r="O12" s="113" t="s">
        <v>270</v>
      </c>
      <c r="P12" s="107"/>
      <c r="Q12" s="90">
        <f>'개인정보 및 신체계측 입력'!I2</f>
        <v>17.399999999999999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오세나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75.149000000000001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8.1660000000000004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16.686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8.1999999999999993</v>
      </c>
      <c r="L72" s="36" t="s">
        <v>52</v>
      </c>
      <c r="M72" s="36">
        <f>ROUND('DRIs DATA'!K8,1)</f>
        <v>9.8000000000000007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87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124.82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138.78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99.56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57.51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315.25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145.52000000000001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2022-02-22T04:52:54Z</dcterms:modified>
</cp:coreProperties>
</file>