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<sst xmlns="http://schemas.openxmlformats.org/spreadsheetml/2006/main" count="692" uniqueCount="380">
  <si>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</si>
  <si>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</si>
  <si>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</si>
  <si>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</si>
  <si>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</si>
  <si>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</si>
  <si>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</si>
  <si>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</si>
  <si>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</si>
  <si>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</si>
  <si>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</si>
  <si>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</si>
  <si>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</si>
  <si>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</si>
  <si>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</si>
  <si>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</si>
  <si>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</si>
  <si>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</si>
  <si>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</si>
  <si>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</si>
  <si>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</si>
  <si>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</si>
  <si>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</si>
  <si>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</si>
  <si>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</si>
  <si>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</si>
  <si>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</si>
  <si>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</si>
  <si>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</si>
  <si>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</si>
  <si>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</si>
  <si>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</si>
  <si>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</si>
  <si>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</si>
  <si>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</si>
  <si>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</si>
  <si>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</si>
  <si>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</si>
  <si>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</si>
  <si>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</si>
  <si>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</si>
  <si>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</si>
  <si>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</si>
  <si>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</si>
  <si>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</si>
  <si>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</si>
  <si>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</si>
  <si>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</si>
  <si>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</si>
  <si>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</si>
  <si>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</si>
  <si>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</si>
  <si>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</si>
  <si>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</si>
  <si>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</si>
  <si>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</si>
  <si>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</si>
  <si>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</si>
  <si>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</si>
  <si>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</si>
  <si>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</si>
  <si>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</si>
  <si>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</si>
  <si>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</si>
  <si>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</si>
  <si>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</si>
  <si>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</si>
  <si>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</si>
  <si>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</si>
  <si>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</si>
  <si>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</si>
  <si>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</si>
  <si>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</si>
  <si>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</si>
  <si>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</si>
  <si>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</si>
  <si>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</si>
  <si>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</si>
  <si>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</si>
  <si>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</si>
  <si>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</si>
  <si>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</si>
  <si>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</si>
  <si>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</si>
  <si>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</si>
  <si>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</si>
  <si>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</si>
  <si>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</si>
  <si>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</si>
  <si>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</si>
  <si>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</si>
  <si>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</si>
  <si>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</si>
  <si>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</si>
  <si>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</si>
  <si>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</si>
  <si>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</si>
  <si>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</si>
  <si>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</si>
  <si>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</si>
  <si>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</si>
  <si>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</si>
  <si>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</si>
  <si>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</si>
  <si>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</si>
  <si>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</si>
  <si>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</si>
  <si>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</si>
  <si>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</si>
  <si>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</si>
  <si>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</si>
  <si>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</si>
  <si>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</si>
  <si>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</si>
  <si>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</si>
  <si>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</si>
  <si>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</si>
  <si>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</si>
  <si>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</si>
  <si>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</si>
  <si>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</si>
  <si>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</si>
  <si>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</si>
  <si>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</si>
  <si>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</si>
  <si>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</si>
  <si>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</si>
  <si>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</si>
  <si>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</si>
  <si>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</si>
  <si>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</si>
  <si>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</si>
  <si>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</si>
  <si>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</si>
  <si>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</si>
  <si>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</si>
  <si>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</si>
  <si>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</si>
  <si>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</si>
  <si>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</si>
  <si>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</si>
  <si>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</si>
  <si>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</si>
  <si>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</si>
  <si>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</si>
  <si>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</si>
  <si>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</si>
  <si>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</si>
  <si>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</si>
  <si>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</si>
  <si>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</si>
  <si>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</si>
  <si>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</si>
  <si>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</si>
  <si>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</si>
  <si>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</si>
  <si>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</si>
  <si>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</si>
  <si>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</si>
  <si>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</si>
  <si>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</si>
  <si>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</si>
  <si>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</si>
  <si>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</si>
  <si>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</si>
  <si>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</si>
  <si>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</si>
  <si>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</si>
  <si>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</si>
  <si>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</si>
  <si>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</si>
  <si>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</si>
  <si>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</si>
  <si>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</si>
  <si>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</si>
  <si>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</si>
  <si>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</si>
  <si>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</si>
  <si>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</si>
  <si>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</si>
  <si>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</si>
  <si>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</si>
  <si>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</si>
  <si>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</si>
  <si>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</si>
  <si>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</si>
  <si>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</si>
  <si>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</si>
  <si>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</si>
  <si>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</si>
  <si>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</si>
  <si>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</si>
  <si>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</si>
  <si>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</si>
  <si>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</si>
  <si>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</si>
  <si>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</si>
  <si>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</si>
  <si>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</si>
  <si>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</si>
  <si>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</si>
  <si>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</si>
  <si>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</si>
  <si>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</si>
  <si>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</si>
  <si>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</si>
  <si>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</si>
  <si>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</si>
  <si>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</si>
  <si>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</si>
  <si>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</si>
  <si>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</si>
  <si>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</si>
  <si>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</si>
  <si>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</si>
  <si>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</si>
  <si>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</si>
  <si>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</si>
  <si>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</si>
  <si>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</si>
  <si>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</si>
  <si>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</si>
  <si>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</si>
  <si>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</si>
  <si>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</si>
  <si>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</si>
  <si>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</si>
  <si>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</si>
  <si>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</si>
  <si>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</si>
  <si>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</si>
  <si>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</si>
  <si>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</si>
  <si>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</si>
  <si>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</si>
  <si>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</si>
  <si>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</si>
  <si>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</si>
  <si>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</si>
  <si>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</si>
  <si>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</si>
  <si>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</si>
  <si>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</si>
  <si>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</si>
  <si>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</si>
  <si>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</si>
  <si>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</si>
  <si>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</si>
  <si>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</si>
  <si>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</si>
  <si>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</si>
  <si>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</si>
  <si>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</si>
  <si>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</si>
  <si>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</si>
  <si>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</si>
  <si>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</si>
  <si>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</si>
  <si>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</si>
  <si>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</si>
  <si>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</si>
  <si>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</si>
  <si>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</si>
  <si>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</si>
  <si>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</si>
  <si>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</si>
  <si>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</si>
  <si>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</si>
  <si>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</si>
  <si>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</si>
  <si>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</si>
  <si>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</si>
  <si>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</si>
  <si>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</si>
  <si>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</si>
  <si>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</si>
  <si>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충분섭취량</t>
    <phoneticPr fontId="1" type="noConversion"/>
  </si>
  <si>
    <t>적정비율(최대)</t>
    <phoneticPr fontId="1" type="noConversion"/>
  </si>
  <si>
    <t>티아민</t>
    <phoneticPr fontId="1" type="noConversion"/>
  </si>
  <si>
    <t>상한섭취량</t>
    <phoneticPr fontId="1" type="noConversion"/>
  </si>
  <si>
    <t>섭취비율</t>
    <phoneticPr fontId="1" type="noConversion"/>
  </si>
  <si>
    <t>비타민K</t>
    <phoneticPr fontId="1" type="noConversion"/>
  </si>
  <si>
    <t>염소</t>
    <phoneticPr fontId="1" type="noConversion"/>
  </si>
  <si>
    <t>몰리브덴(ug/일)</t>
    <phoneticPr fontId="1" type="noConversion"/>
  </si>
  <si>
    <t>불포화지방산</t>
    <phoneticPr fontId="1" type="noConversion"/>
  </si>
  <si>
    <t>평균필요량</t>
    <phoneticPr fontId="1" type="noConversion"/>
  </si>
  <si>
    <t>섭취량</t>
    <phoneticPr fontId="1" type="noConversion"/>
  </si>
  <si>
    <t>크롬(ug/일)</t>
    <phoneticPr fontId="1" type="noConversion"/>
  </si>
  <si>
    <t>마그네슘</t>
    <phoneticPr fontId="1" type="noConversion"/>
  </si>
  <si>
    <t>요오드</t>
    <phoneticPr fontId="1" type="noConversion"/>
  </si>
  <si>
    <t>구리(ug/일)</t>
    <phoneticPr fontId="1" type="noConversion"/>
  </si>
  <si>
    <t>다량영양소</t>
    <phoneticPr fontId="1" type="noConversion"/>
  </si>
  <si>
    <t>권장섭취량</t>
    <phoneticPr fontId="1" type="noConversion"/>
  </si>
  <si>
    <t>비타민A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</si>
  <si>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</si>
  <si>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</si>
  <si>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</si>
  <si>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비타민B12</t>
    <phoneticPr fontId="1" type="noConversion"/>
  </si>
  <si>
    <t>엽산(μg DFE/일)</t>
    <phoneticPr fontId="1" type="noConversion"/>
  </si>
  <si>
    <t>다량 무기질</t>
    <phoneticPr fontId="1" type="noConversion"/>
  </si>
  <si>
    <t>크롬</t>
    <phoneticPr fontId="1" type="noConversion"/>
  </si>
  <si>
    <t>M</t>
  </si>
  <si>
    <t>H1330007</t>
  </si>
  <si>
    <t>이진우</t>
  </si>
  <si>
    <t>정보</t>
    <phoneticPr fontId="1" type="noConversion"/>
  </si>
  <si>
    <t>(설문지 : FFQ 95문항 설문지, 사용자 : 이진우, ID : H1330007)</t>
  </si>
  <si>
    <t>출력시각</t>
    <phoneticPr fontId="1" type="noConversion"/>
  </si>
  <si>
    <t>2022년 06월 20일 09:59:21</t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</si>
  <si>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</si>
  <si>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</si>
  <si>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</si>
  <si>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</si>
  <si>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</si>
  <si>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</si>
  <si>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</si>
  <si>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</si>
  <si>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</si>
  <si>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</si>
  <si>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</si>
  <si>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</si>
  <si>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</si>
  <si>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</si>
  <si>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</si>
  <si>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</si>
  <si>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</si>
  <si>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</si>
  <si>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</si>
  <si>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</si>
  <si>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</si>
  <si>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</si>
  <si>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</si>
  <si>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비타민E</t>
    <phoneticPr fontId="1" type="noConversion"/>
  </si>
  <si>
    <t>비타민D</t>
    <phoneticPr fontId="1" type="noConversion"/>
  </si>
  <si>
    <t>권장섭취량</t>
    <phoneticPr fontId="1" type="noConversion"/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</si>
  <si>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</si>
  <si>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</si>
  <si>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</si>
  <si>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</si>
  <si>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</si>
  <si>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</si>
  <si>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</si>
  <si>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</si>
  <si>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섭취량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</si>
  <si>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</si>
  <si>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</si>
  <si>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</si>
  <si>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</si>
  <si>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</si>
  <si>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</si>
  <si>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</si>
  <si>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</si>
  <si>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</si>
  <si>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</si>
  <si>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</si>
  <si>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</si>
  <si>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권장섭취량</t>
    <phoneticPr fontId="1" type="noConversion"/>
  </si>
  <si>
    <t>평균필요량</t>
    <phoneticPr fontId="1" type="noConversion"/>
  </si>
  <si>
    <t>평균필요량</t>
    <phoneticPr fontId="1" type="noConversion"/>
  </si>
  <si>
    <t>섭취량</t>
    <phoneticPr fontId="1" type="noConversion"/>
  </si>
  <si>
    <t>평균필요량</t>
    <phoneticPr fontId="1" type="noConversion"/>
  </si>
  <si>
    <t>상한섭취량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</si>
  <si>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</si>
  <si>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</si>
  <si>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</si>
  <si>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</si>
  <si>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</si>
  <si>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</si>
  <si>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</si>
  <si>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</si>
  <si>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</si>
  <si>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</si>
  <si>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</si>
  <si>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</si>
  <si>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</si>
  <si>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</si>
  <si>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</si>
  <si>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상한섭취량</t>
    <phoneticPr fontId="1" type="noConversion"/>
  </si>
  <si>
    <t>충분섭취량</t>
    <phoneticPr fontId="1" type="noConversion"/>
  </si>
  <si>
    <t>평균필요량</t>
    <phoneticPr fontId="1" type="noConversion"/>
  </si>
  <si>
    <t>권장섭취량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</si>
</sst>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99.001649999999998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80280"/>
        <c:axId val="263977928"/>
      </c:barChart>
      <c:catAx>
        <c:axId val="263980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77928"/>
        <c:crosses val="autoZero"/>
        <c:auto val="1"/>
        <c:lblAlgn val="ctr"/>
        <c:lblOffset val="100"/>
        <c:noMultiLvlLbl val="0"/>
      </c:catAx>
      <c:valAx>
        <c:axId val="263977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80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2.7023389999999998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3910216"/>
        <c:axId val="673904336"/>
      </c:barChart>
      <c:catAx>
        <c:axId val="673910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3904336"/>
        <c:crosses val="autoZero"/>
        <c:auto val="1"/>
        <c:lblAlgn val="ctr"/>
        <c:lblOffset val="100"/>
        <c:noMultiLvlLbl val="0"/>
      </c:catAx>
      <c:valAx>
        <c:axId val="673904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3910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0.57083200000000001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3902768"/>
        <c:axId val="673903944"/>
      </c:barChart>
      <c:catAx>
        <c:axId val="673902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3903944"/>
        <c:crosses val="autoZero"/>
        <c:auto val="1"/>
        <c:lblAlgn val="ctr"/>
        <c:lblOffset val="100"/>
        <c:noMultiLvlLbl val="0"/>
      </c:catAx>
      <c:valAx>
        <c:axId val="673903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390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1543.4612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3906296"/>
        <c:axId val="673904728"/>
      </c:barChart>
      <c:catAx>
        <c:axId val="673906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3904728"/>
        <c:crosses val="autoZero"/>
        <c:auto val="1"/>
        <c:lblAlgn val="ctr"/>
        <c:lblOffset val="100"/>
        <c:noMultiLvlLbl val="0"/>
      </c:catAx>
      <c:valAx>
        <c:axId val="673904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3906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3528.0230000000001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3905120"/>
        <c:axId val="673905512"/>
      </c:barChart>
      <c:catAx>
        <c:axId val="67390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3905512"/>
        <c:crosses val="autoZero"/>
        <c:auto val="1"/>
        <c:lblAlgn val="ctr"/>
        <c:lblOffset val="100"/>
        <c:noMultiLvlLbl val="0"/>
      </c:catAx>
      <c:valAx>
        <c:axId val="6739055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390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63.030799999999999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3907080"/>
        <c:axId val="673907864"/>
      </c:barChart>
      <c:catAx>
        <c:axId val="67390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3907864"/>
        <c:crosses val="autoZero"/>
        <c:auto val="1"/>
        <c:lblAlgn val="ctr"/>
        <c:lblOffset val="100"/>
        <c:noMultiLvlLbl val="0"/>
      </c:catAx>
      <c:valAx>
        <c:axId val="673907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390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146.16492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169224"/>
        <c:axId val="594172360"/>
      </c:barChart>
      <c:catAx>
        <c:axId val="594169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172360"/>
        <c:crosses val="autoZero"/>
        <c:auto val="1"/>
        <c:lblAlgn val="ctr"/>
        <c:lblOffset val="100"/>
        <c:noMultiLvlLbl val="0"/>
      </c:catAx>
      <c:valAx>
        <c:axId val="594172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169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14.763487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170400"/>
        <c:axId val="594176672"/>
      </c:barChart>
      <c:catAx>
        <c:axId val="59417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176672"/>
        <c:crosses val="autoZero"/>
        <c:auto val="1"/>
        <c:lblAlgn val="ctr"/>
        <c:lblOffset val="100"/>
        <c:noMultiLvlLbl val="0"/>
      </c:catAx>
      <c:valAx>
        <c:axId val="594176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17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738.92200000000003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172752"/>
        <c:axId val="594169616"/>
      </c:barChart>
      <c:catAx>
        <c:axId val="59417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169616"/>
        <c:crosses val="autoZero"/>
        <c:auto val="1"/>
        <c:lblAlgn val="ctr"/>
        <c:lblOffset val="100"/>
        <c:noMultiLvlLbl val="0"/>
      </c:catAx>
      <c:valAx>
        <c:axId val="5941696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17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4.6686436999999997E-2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173144"/>
        <c:axId val="594171576"/>
      </c:barChart>
      <c:catAx>
        <c:axId val="594173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171576"/>
        <c:crosses val="autoZero"/>
        <c:auto val="1"/>
        <c:lblAlgn val="ctr"/>
        <c:lblOffset val="100"/>
        <c:noMultiLvlLbl val="0"/>
      </c:catAx>
      <c:valAx>
        <c:axId val="594171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17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4.3590080000000002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170792"/>
        <c:axId val="594171184"/>
      </c:barChart>
      <c:catAx>
        <c:axId val="594170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171184"/>
        <c:crosses val="autoZero"/>
        <c:auto val="1"/>
        <c:lblAlgn val="ctr"/>
        <c:lblOffset val="100"/>
        <c:noMultiLvlLbl val="0"/>
      </c:catAx>
      <c:valAx>
        <c:axId val="594171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17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27.307379000000001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924576"/>
        <c:axId val="659928104"/>
      </c:barChart>
      <c:catAx>
        <c:axId val="65992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928104"/>
        <c:crosses val="autoZero"/>
        <c:auto val="1"/>
        <c:lblAlgn val="ctr"/>
        <c:lblOffset val="100"/>
        <c:noMultiLvlLbl val="0"/>
      </c:catAx>
      <c:valAx>
        <c:axId val="659928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92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411.99770000000001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174320"/>
        <c:axId val="594174712"/>
      </c:barChart>
      <c:catAx>
        <c:axId val="59417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174712"/>
        <c:crosses val="autoZero"/>
        <c:auto val="1"/>
        <c:lblAlgn val="ctr"/>
        <c:lblOffset val="100"/>
        <c:noMultiLvlLbl val="0"/>
      </c:catAx>
      <c:valAx>
        <c:axId val="594174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17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119.64505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175888"/>
        <c:axId val="594170008"/>
      </c:barChart>
      <c:catAx>
        <c:axId val="59417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170008"/>
        <c:crosses val="autoZero"/>
        <c:auto val="1"/>
        <c:lblAlgn val="ctr"/>
        <c:lblOffset val="100"/>
        <c:noMultiLvlLbl val="0"/>
      </c:catAx>
      <c:valAx>
        <c:axId val="594170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17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4.6399999999999997</c:v>
                </c:pt>
                <c:pt idx="1">
                  <c:v>24.600999999999999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31602832"/>
        <c:axId val="631602440"/>
      </c:barChart>
      <c:catAx>
        <c:axId val="63160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1602440"/>
        <c:crosses val="autoZero"/>
        <c:auto val="1"/>
        <c:lblAlgn val="ctr"/>
        <c:lblOffset val="100"/>
        <c:noMultiLvlLbl val="0"/>
      </c:catAx>
      <c:valAx>
        <c:axId val="631602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160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11.209692</c:v>
                </c:pt>
                <c:pt idx="1">
                  <c:v>14.753961</c:v>
                </c:pt>
                <c:pt idx="2">
                  <c:v>14.41859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601.76697000000001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1605968"/>
        <c:axId val="631604008"/>
      </c:barChart>
      <c:catAx>
        <c:axId val="63160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1604008"/>
        <c:crosses val="autoZero"/>
        <c:auto val="1"/>
        <c:lblAlgn val="ctr"/>
        <c:lblOffset val="100"/>
        <c:noMultiLvlLbl val="0"/>
      </c:catAx>
      <c:valAx>
        <c:axId val="631604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160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21.893613999999999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1606360"/>
        <c:axId val="631605184"/>
      </c:barChart>
      <c:catAx>
        <c:axId val="631606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1605184"/>
        <c:crosses val="autoZero"/>
        <c:auto val="1"/>
        <c:lblAlgn val="ctr"/>
        <c:lblOffset val="100"/>
        <c:noMultiLvlLbl val="0"/>
      </c:catAx>
      <c:valAx>
        <c:axId val="631605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1606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75.512</c:v>
                </c:pt>
                <c:pt idx="1">
                  <c:v>8.9969999999999999</c:v>
                </c:pt>
                <c:pt idx="2">
                  <c:v>15.491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31603616"/>
        <c:axId val="631604400"/>
      </c:barChart>
      <c:catAx>
        <c:axId val="63160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1604400"/>
        <c:crosses val="autoZero"/>
        <c:auto val="1"/>
        <c:lblAlgn val="ctr"/>
        <c:lblOffset val="100"/>
        <c:noMultiLvlLbl val="0"/>
      </c:catAx>
      <c:valAx>
        <c:axId val="631604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160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2956.9209999999998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1606752"/>
        <c:axId val="631607144"/>
      </c:barChart>
      <c:catAx>
        <c:axId val="63160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1607144"/>
        <c:crosses val="autoZero"/>
        <c:auto val="1"/>
        <c:lblAlgn val="ctr"/>
        <c:lblOffset val="100"/>
        <c:noMultiLvlLbl val="0"/>
      </c:catAx>
      <c:valAx>
        <c:axId val="631607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160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67.286019999999994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1602048"/>
        <c:axId val="631607928"/>
      </c:barChart>
      <c:catAx>
        <c:axId val="63160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1607928"/>
        <c:crosses val="autoZero"/>
        <c:auto val="1"/>
        <c:lblAlgn val="ctr"/>
        <c:lblOffset val="100"/>
        <c:noMultiLvlLbl val="0"/>
      </c:catAx>
      <c:valAx>
        <c:axId val="631607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160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533.09209999999996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1737008"/>
        <c:axId val="671736224"/>
      </c:barChart>
      <c:catAx>
        <c:axId val="67173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1736224"/>
        <c:crosses val="autoZero"/>
        <c:auto val="1"/>
        <c:lblAlgn val="ctr"/>
        <c:lblOffset val="100"/>
        <c:noMultiLvlLbl val="0"/>
      </c:catAx>
      <c:valAx>
        <c:axId val="67173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173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3.2549312000000001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930456"/>
        <c:axId val="659926928"/>
      </c:barChart>
      <c:catAx>
        <c:axId val="65993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926928"/>
        <c:crosses val="autoZero"/>
        <c:auto val="1"/>
        <c:lblAlgn val="ctr"/>
        <c:lblOffset val="100"/>
        <c:noMultiLvlLbl val="0"/>
      </c:catAx>
      <c:valAx>
        <c:axId val="65992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930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6727.3429999999998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1734656"/>
        <c:axId val="671735832"/>
      </c:barChart>
      <c:catAx>
        <c:axId val="67173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1735832"/>
        <c:crosses val="autoZero"/>
        <c:auto val="1"/>
        <c:lblAlgn val="ctr"/>
        <c:lblOffset val="100"/>
        <c:noMultiLvlLbl val="0"/>
      </c:catAx>
      <c:valAx>
        <c:axId val="671735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173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20.530708000000001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1735048"/>
        <c:axId val="671736616"/>
      </c:barChart>
      <c:catAx>
        <c:axId val="67173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1736616"/>
        <c:crosses val="autoZero"/>
        <c:auto val="1"/>
        <c:lblAlgn val="ctr"/>
        <c:lblOffset val="100"/>
        <c:noMultiLvlLbl val="0"/>
      </c:catAx>
      <c:valAx>
        <c:axId val="671736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173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2.0349080000000002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1735440"/>
        <c:axId val="755636448"/>
      </c:barChart>
      <c:catAx>
        <c:axId val="67173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5636448"/>
        <c:crosses val="autoZero"/>
        <c:auto val="1"/>
        <c:lblAlgn val="ctr"/>
        <c:lblOffset val="100"/>
        <c:noMultiLvlLbl val="0"/>
      </c:catAx>
      <c:valAx>
        <c:axId val="755636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173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237.86060000000001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927320"/>
        <c:axId val="659928888"/>
      </c:barChart>
      <c:catAx>
        <c:axId val="659927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928888"/>
        <c:crosses val="autoZero"/>
        <c:auto val="1"/>
        <c:lblAlgn val="ctr"/>
        <c:lblOffset val="100"/>
        <c:noMultiLvlLbl val="0"/>
      </c:catAx>
      <c:valAx>
        <c:axId val="659928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927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1.6644933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929280"/>
        <c:axId val="659930848"/>
      </c:barChart>
      <c:catAx>
        <c:axId val="65992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930848"/>
        <c:crosses val="autoZero"/>
        <c:auto val="1"/>
        <c:lblAlgn val="ctr"/>
        <c:lblOffset val="100"/>
        <c:noMultiLvlLbl val="0"/>
      </c:catAx>
      <c:valAx>
        <c:axId val="659930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92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21.291440999999999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930064"/>
        <c:axId val="659925752"/>
      </c:barChart>
      <c:catAx>
        <c:axId val="65993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925752"/>
        <c:crosses val="autoZero"/>
        <c:auto val="1"/>
        <c:lblAlgn val="ctr"/>
        <c:lblOffset val="100"/>
        <c:noMultiLvlLbl val="0"/>
      </c:catAx>
      <c:valAx>
        <c:axId val="65992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93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2.0349080000000002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926144"/>
        <c:axId val="659927712"/>
      </c:barChart>
      <c:catAx>
        <c:axId val="65992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927712"/>
        <c:crosses val="autoZero"/>
        <c:auto val="1"/>
        <c:lblAlgn val="ctr"/>
        <c:lblOffset val="100"/>
        <c:noMultiLvlLbl val="0"/>
      </c:catAx>
      <c:valAx>
        <c:axId val="65992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92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550.18269999999995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931632"/>
        <c:axId val="673903160"/>
      </c:barChart>
      <c:catAx>
        <c:axId val="65993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3903160"/>
        <c:crosses val="autoZero"/>
        <c:auto val="1"/>
        <c:lblAlgn val="ctr"/>
        <c:lblOffset val="100"/>
        <c:noMultiLvlLbl val="0"/>
      </c:catAx>
      <c:valAx>
        <c:axId val="673903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93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16.246233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3909432"/>
        <c:axId val="673903552"/>
      </c:barChart>
      <c:catAx>
        <c:axId val="67390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3903552"/>
        <c:crosses val="autoZero"/>
        <c:auto val="1"/>
        <c:lblAlgn val="ctr"/>
        <c:lblOffset val="100"/>
        <c:noMultiLvlLbl val="0"/>
      </c:catAx>
      <c:valAx>
        <c:axId val="673903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3909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이진우, ID : H1330007)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06월 20일 09:59:21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2400</v>
      </c>
      <c r="C6" s="59">
        <f>'DRIs DATA 입력'!C6</f>
        <v>2956.9209999999998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99.001649999999998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27.307379000000001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75.512</v>
      </c>
      <c r="G8" s="59">
        <f>'DRIs DATA 입력'!G8</f>
        <v>8.9969999999999999</v>
      </c>
      <c r="H8" s="59">
        <f>'DRIs DATA 입력'!H8</f>
        <v>15.491</v>
      </c>
      <c r="I8" s="46"/>
      <c r="J8" s="59" t="s">
        <v>215</v>
      </c>
      <c r="K8" s="59">
        <f>'DRIs DATA 입력'!K8</f>
        <v>4.6399999999999997</v>
      </c>
      <c r="L8" s="59">
        <f>'DRIs DATA 입력'!L8</f>
        <v>24.600999999999999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601.76697000000001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21.893613999999999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3.2549312000000001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237.86060000000001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67.286019999999994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2.2693517000000001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1.6644933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21.291440999999999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2.0349080000000002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550.18269999999995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16.246233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2.7023389999999998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0.57083200000000001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533.09209999999996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1543.4612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6727.3429999999998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3528.0230000000001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63.030799999999999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146.16492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20.530708000000001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14.763487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738.92200000000003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4.6686436999999997E-2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4.3590080000000002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411.99770000000001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119.64505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304</v>
      </c>
      <c r="B1" s="61" t="s">
        <v>305</v>
      </c>
      <c r="G1" s="62" t="s">
        <v>306</v>
      </c>
      <c r="H1" s="61" t="s">
        <v>307</v>
      </c>
    </row>
    <row r="3" spans="1:27" x14ac:dyDescent="0.3">
      <c r="A3" s="68" t="s">
        <v>291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308</v>
      </c>
      <c r="B4" s="67"/>
      <c r="C4" s="67"/>
      <c r="E4" s="69" t="s">
        <v>309</v>
      </c>
      <c r="F4" s="70"/>
      <c r="G4" s="70"/>
      <c r="H4" s="71"/>
      <c r="J4" s="69" t="s">
        <v>284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310</v>
      </c>
      <c r="V4" s="67"/>
      <c r="W4" s="67"/>
      <c r="X4" s="67"/>
      <c r="Y4" s="67"/>
      <c r="Z4" s="67"/>
    </row>
    <row r="5" spans="1:27" x14ac:dyDescent="0.3">
      <c r="A5" s="65"/>
      <c r="B5" s="65" t="s">
        <v>311</v>
      </c>
      <c r="C5" s="65" t="s">
        <v>286</v>
      </c>
      <c r="E5" s="65"/>
      <c r="F5" s="65" t="s">
        <v>312</v>
      </c>
      <c r="G5" s="65" t="s">
        <v>313</v>
      </c>
      <c r="H5" s="65" t="s">
        <v>314</v>
      </c>
      <c r="J5" s="65"/>
      <c r="K5" s="65" t="s">
        <v>315</v>
      </c>
      <c r="L5" s="65" t="s">
        <v>316</v>
      </c>
      <c r="N5" s="65"/>
      <c r="O5" s="65" t="s">
        <v>317</v>
      </c>
      <c r="P5" s="65" t="s">
        <v>318</v>
      </c>
      <c r="Q5" s="65" t="s">
        <v>319</v>
      </c>
      <c r="R5" s="65" t="s">
        <v>320</v>
      </c>
      <c r="S5" s="65" t="s">
        <v>321</v>
      </c>
      <c r="U5" s="65"/>
      <c r="V5" s="65" t="s">
        <v>285</v>
      </c>
      <c r="W5" s="65" t="s">
        <v>292</v>
      </c>
      <c r="X5" s="65" t="s">
        <v>276</v>
      </c>
      <c r="Y5" s="65" t="s">
        <v>322</v>
      </c>
      <c r="Z5" s="65" t="s">
        <v>323</v>
      </c>
    </row>
    <row r="6" spans="1:27" x14ac:dyDescent="0.3">
      <c r="A6" s="65" t="s">
        <v>324</v>
      </c>
      <c r="B6" s="65">
        <v>2400</v>
      </c>
      <c r="C6" s="65">
        <v>2956.9209999999998</v>
      </c>
      <c r="E6" s="65" t="s">
        <v>325</v>
      </c>
      <c r="F6" s="65">
        <v>55</v>
      </c>
      <c r="G6" s="65">
        <v>15</v>
      </c>
      <c r="H6" s="65">
        <v>7</v>
      </c>
      <c r="J6" s="65" t="s">
        <v>326</v>
      </c>
      <c r="K6" s="65">
        <v>0.1</v>
      </c>
      <c r="L6" s="65">
        <v>4</v>
      </c>
      <c r="N6" s="65" t="s">
        <v>327</v>
      </c>
      <c r="O6" s="65">
        <v>50</v>
      </c>
      <c r="P6" s="65">
        <v>60</v>
      </c>
      <c r="Q6" s="65">
        <v>0</v>
      </c>
      <c r="R6" s="65">
        <v>0</v>
      </c>
      <c r="S6" s="65">
        <v>99.001649999999998</v>
      </c>
      <c r="U6" s="65" t="s">
        <v>328</v>
      </c>
      <c r="V6" s="65">
        <v>0</v>
      </c>
      <c r="W6" s="65">
        <v>0</v>
      </c>
      <c r="X6" s="65">
        <v>25</v>
      </c>
      <c r="Y6" s="65">
        <v>0</v>
      </c>
      <c r="Z6" s="65">
        <v>27.307379000000001</v>
      </c>
    </row>
    <row r="7" spans="1:27" x14ac:dyDescent="0.3">
      <c r="E7" s="65" t="s">
        <v>329</v>
      </c>
      <c r="F7" s="65">
        <v>65</v>
      </c>
      <c r="G7" s="65">
        <v>30</v>
      </c>
      <c r="H7" s="65">
        <v>20</v>
      </c>
      <c r="J7" s="65" t="s">
        <v>277</v>
      </c>
      <c r="K7" s="65">
        <v>1</v>
      </c>
      <c r="L7" s="65">
        <v>10</v>
      </c>
    </row>
    <row r="8" spans="1:27" x14ac:dyDescent="0.3">
      <c r="E8" s="65" t="s">
        <v>280</v>
      </c>
      <c r="F8" s="65">
        <v>75.512</v>
      </c>
      <c r="G8" s="65">
        <v>8.9969999999999999</v>
      </c>
      <c r="H8" s="65">
        <v>15.491</v>
      </c>
      <c r="J8" s="65" t="s">
        <v>280</v>
      </c>
      <c r="K8" s="65">
        <v>4.6399999999999997</v>
      </c>
      <c r="L8" s="65">
        <v>24.600999999999999</v>
      </c>
    </row>
    <row r="13" spans="1:27" x14ac:dyDescent="0.3">
      <c r="A13" s="66" t="s">
        <v>330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293</v>
      </c>
      <c r="B14" s="67"/>
      <c r="C14" s="67"/>
      <c r="D14" s="67"/>
      <c r="E14" s="67"/>
      <c r="F14" s="67"/>
      <c r="H14" s="67" t="s">
        <v>331</v>
      </c>
      <c r="I14" s="67"/>
      <c r="J14" s="67"/>
      <c r="K14" s="67"/>
      <c r="L14" s="67"/>
      <c r="M14" s="67"/>
      <c r="O14" s="67" t="s">
        <v>332</v>
      </c>
      <c r="P14" s="67"/>
      <c r="Q14" s="67"/>
      <c r="R14" s="67"/>
      <c r="S14" s="67"/>
      <c r="T14" s="67"/>
      <c r="V14" s="67" t="s">
        <v>281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285</v>
      </c>
      <c r="C15" s="65" t="s">
        <v>333</v>
      </c>
      <c r="D15" s="65" t="s">
        <v>276</v>
      </c>
      <c r="E15" s="65" t="s">
        <v>279</v>
      </c>
      <c r="F15" s="65" t="s">
        <v>334</v>
      </c>
      <c r="H15" s="65"/>
      <c r="I15" s="65" t="s">
        <v>335</v>
      </c>
      <c r="J15" s="65" t="s">
        <v>292</v>
      </c>
      <c r="K15" s="65" t="s">
        <v>336</v>
      </c>
      <c r="L15" s="65" t="s">
        <v>337</v>
      </c>
      <c r="M15" s="65" t="s">
        <v>338</v>
      </c>
      <c r="O15" s="65"/>
      <c r="P15" s="65" t="s">
        <v>285</v>
      </c>
      <c r="Q15" s="65" t="s">
        <v>292</v>
      </c>
      <c r="R15" s="65" t="s">
        <v>339</v>
      </c>
      <c r="S15" s="65" t="s">
        <v>340</v>
      </c>
      <c r="T15" s="65" t="s">
        <v>286</v>
      </c>
      <c r="V15" s="65"/>
      <c r="W15" s="65" t="s">
        <v>285</v>
      </c>
      <c r="X15" s="65" t="s">
        <v>341</v>
      </c>
      <c r="Y15" s="65" t="s">
        <v>319</v>
      </c>
      <c r="Z15" s="65" t="s">
        <v>279</v>
      </c>
      <c r="AA15" s="65" t="s">
        <v>342</v>
      </c>
    </row>
    <row r="16" spans="1:27" x14ac:dyDescent="0.3">
      <c r="A16" s="65" t="s">
        <v>294</v>
      </c>
      <c r="B16" s="65">
        <v>550</v>
      </c>
      <c r="C16" s="65">
        <v>750</v>
      </c>
      <c r="D16" s="65">
        <v>0</v>
      </c>
      <c r="E16" s="65">
        <v>3000</v>
      </c>
      <c r="F16" s="65">
        <v>601.76697000000001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21.893613999999999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3.2549312000000001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237.86060000000001</v>
      </c>
    </row>
    <row r="23" spans="1:62" x14ac:dyDescent="0.3">
      <c r="A23" s="66" t="s">
        <v>295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296</v>
      </c>
      <c r="B24" s="67"/>
      <c r="C24" s="67"/>
      <c r="D24" s="67"/>
      <c r="E24" s="67"/>
      <c r="F24" s="67"/>
      <c r="H24" s="67" t="s">
        <v>278</v>
      </c>
      <c r="I24" s="67"/>
      <c r="J24" s="67"/>
      <c r="K24" s="67"/>
      <c r="L24" s="67"/>
      <c r="M24" s="67"/>
      <c r="O24" s="67" t="s">
        <v>343</v>
      </c>
      <c r="P24" s="67"/>
      <c r="Q24" s="67"/>
      <c r="R24" s="67"/>
      <c r="S24" s="67"/>
      <c r="T24" s="67"/>
      <c r="V24" s="67" t="s">
        <v>344</v>
      </c>
      <c r="W24" s="67"/>
      <c r="X24" s="67"/>
      <c r="Y24" s="67"/>
      <c r="Z24" s="67"/>
      <c r="AA24" s="67"/>
      <c r="AC24" s="67" t="s">
        <v>345</v>
      </c>
      <c r="AD24" s="67"/>
      <c r="AE24" s="67"/>
      <c r="AF24" s="67"/>
      <c r="AG24" s="67"/>
      <c r="AH24" s="67"/>
      <c r="AJ24" s="67" t="s">
        <v>346</v>
      </c>
      <c r="AK24" s="67"/>
      <c r="AL24" s="67"/>
      <c r="AM24" s="67"/>
      <c r="AN24" s="67"/>
      <c r="AO24" s="67"/>
      <c r="AQ24" s="67" t="s">
        <v>297</v>
      </c>
      <c r="AR24" s="67"/>
      <c r="AS24" s="67"/>
      <c r="AT24" s="67"/>
      <c r="AU24" s="67"/>
      <c r="AV24" s="67"/>
      <c r="AX24" s="67" t="s">
        <v>347</v>
      </c>
      <c r="AY24" s="67"/>
      <c r="AZ24" s="67"/>
      <c r="BA24" s="67"/>
      <c r="BB24" s="67"/>
      <c r="BC24" s="67"/>
      <c r="BE24" s="67" t="s">
        <v>348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317</v>
      </c>
      <c r="C25" s="65" t="s">
        <v>292</v>
      </c>
      <c r="D25" s="65" t="s">
        <v>276</v>
      </c>
      <c r="E25" s="65" t="s">
        <v>279</v>
      </c>
      <c r="F25" s="65" t="s">
        <v>286</v>
      </c>
      <c r="H25" s="65"/>
      <c r="I25" s="65" t="s">
        <v>349</v>
      </c>
      <c r="J25" s="65" t="s">
        <v>350</v>
      </c>
      <c r="K25" s="65" t="s">
        <v>351</v>
      </c>
      <c r="L25" s="65" t="s">
        <v>337</v>
      </c>
      <c r="M25" s="65" t="s">
        <v>342</v>
      </c>
      <c r="O25" s="65"/>
      <c r="P25" s="65" t="s">
        <v>285</v>
      </c>
      <c r="Q25" s="65" t="s">
        <v>292</v>
      </c>
      <c r="R25" s="65" t="s">
        <v>336</v>
      </c>
      <c r="S25" s="65" t="s">
        <v>340</v>
      </c>
      <c r="T25" s="65" t="s">
        <v>286</v>
      </c>
      <c r="V25" s="65"/>
      <c r="W25" s="65" t="s">
        <v>352</v>
      </c>
      <c r="X25" s="65" t="s">
        <v>353</v>
      </c>
      <c r="Y25" s="65" t="s">
        <v>354</v>
      </c>
      <c r="Z25" s="65" t="s">
        <v>320</v>
      </c>
      <c r="AA25" s="65" t="s">
        <v>286</v>
      </c>
      <c r="AC25" s="65"/>
      <c r="AD25" s="65" t="s">
        <v>285</v>
      </c>
      <c r="AE25" s="65" t="s">
        <v>355</v>
      </c>
      <c r="AF25" s="65" t="s">
        <v>276</v>
      </c>
      <c r="AG25" s="65" t="s">
        <v>279</v>
      </c>
      <c r="AH25" s="65" t="s">
        <v>342</v>
      </c>
      <c r="AJ25" s="65"/>
      <c r="AK25" s="65" t="s">
        <v>285</v>
      </c>
      <c r="AL25" s="65" t="s">
        <v>292</v>
      </c>
      <c r="AM25" s="65" t="s">
        <v>354</v>
      </c>
      <c r="AN25" s="65" t="s">
        <v>337</v>
      </c>
      <c r="AO25" s="65" t="s">
        <v>286</v>
      </c>
      <c r="AQ25" s="65"/>
      <c r="AR25" s="65" t="s">
        <v>356</v>
      </c>
      <c r="AS25" s="65" t="s">
        <v>318</v>
      </c>
      <c r="AT25" s="65" t="s">
        <v>339</v>
      </c>
      <c r="AU25" s="65" t="s">
        <v>279</v>
      </c>
      <c r="AV25" s="65" t="s">
        <v>286</v>
      </c>
      <c r="AX25" s="65"/>
      <c r="AY25" s="65" t="s">
        <v>357</v>
      </c>
      <c r="AZ25" s="65" t="s">
        <v>353</v>
      </c>
      <c r="BA25" s="65" t="s">
        <v>354</v>
      </c>
      <c r="BB25" s="65" t="s">
        <v>279</v>
      </c>
      <c r="BC25" s="65" t="s">
        <v>358</v>
      </c>
      <c r="BE25" s="65"/>
      <c r="BF25" s="65" t="s">
        <v>359</v>
      </c>
      <c r="BG25" s="65" t="s">
        <v>355</v>
      </c>
      <c r="BH25" s="65" t="s">
        <v>276</v>
      </c>
      <c r="BI25" s="65" t="s">
        <v>360</v>
      </c>
      <c r="BJ25" s="65" t="s">
        <v>286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67.286019999999994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2.2693517000000001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1.6644933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21.291440999999999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2.0349080000000002</v>
      </c>
      <c r="AJ26" s="65" t="s">
        <v>298</v>
      </c>
      <c r="AK26" s="65">
        <v>320</v>
      </c>
      <c r="AL26" s="65">
        <v>400</v>
      </c>
      <c r="AM26" s="65">
        <v>0</v>
      </c>
      <c r="AN26" s="65">
        <v>1000</v>
      </c>
      <c r="AO26" s="65">
        <v>550.18269999999995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16.246233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2.7023389999999998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0.57083200000000001</v>
      </c>
    </row>
    <row r="33" spans="1:68" x14ac:dyDescent="0.3">
      <c r="A33" s="66" t="s">
        <v>299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361</v>
      </c>
      <c r="B34" s="67"/>
      <c r="C34" s="67"/>
      <c r="D34" s="67"/>
      <c r="E34" s="67"/>
      <c r="F34" s="67"/>
      <c r="H34" s="67" t="s">
        <v>362</v>
      </c>
      <c r="I34" s="67"/>
      <c r="J34" s="67"/>
      <c r="K34" s="67"/>
      <c r="L34" s="67"/>
      <c r="M34" s="67"/>
      <c r="O34" s="67" t="s">
        <v>363</v>
      </c>
      <c r="P34" s="67"/>
      <c r="Q34" s="67"/>
      <c r="R34" s="67"/>
      <c r="S34" s="67"/>
      <c r="T34" s="67"/>
      <c r="V34" s="67" t="s">
        <v>364</v>
      </c>
      <c r="W34" s="67"/>
      <c r="X34" s="67"/>
      <c r="Y34" s="67"/>
      <c r="Z34" s="67"/>
      <c r="AA34" s="67"/>
      <c r="AC34" s="67" t="s">
        <v>282</v>
      </c>
      <c r="AD34" s="67"/>
      <c r="AE34" s="67"/>
      <c r="AF34" s="67"/>
      <c r="AG34" s="67"/>
      <c r="AH34" s="67"/>
      <c r="AJ34" s="67" t="s">
        <v>288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356</v>
      </c>
      <c r="C35" s="65" t="s">
        <v>292</v>
      </c>
      <c r="D35" s="65" t="s">
        <v>365</v>
      </c>
      <c r="E35" s="65" t="s">
        <v>366</v>
      </c>
      <c r="F35" s="65" t="s">
        <v>286</v>
      </c>
      <c r="H35" s="65"/>
      <c r="I35" s="65" t="s">
        <v>359</v>
      </c>
      <c r="J35" s="65" t="s">
        <v>355</v>
      </c>
      <c r="K35" s="65" t="s">
        <v>319</v>
      </c>
      <c r="L35" s="65" t="s">
        <v>279</v>
      </c>
      <c r="M35" s="65" t="s">
        <v>342</v>
      </c>
      <c r="O35" s="65"/>
      <c r="P35" s="65" t="s">
        <v>356</v>
      </c>
      <c r="Q35" s="65" t="s">
        <v>355</v>
      </c>
      <c r="R35" s="65" t="s">
        <v>354</v>
      </c>
      <c r="S35" s="65" t="s">
        <v>320</v>
      </c>
      <c r="T35" s="65" t="s">
        <v>321</v>
      </c>
      <c r="V35" s="65"/>
      <c r="W35" s="65" t="s">
        <v>285</v>
      </c>
      <c r="X35" s="65" t="s">
        <v>292</v>
      </c>
      <c r="Y35" s="65" t="s">
        <v>276</v>
      </c>
      <c r="Z35" s="65" t="s">
        <v>279</v>
      </c>
      <c r="AA35" s="65" t="s">
        <v>286</v>
      </c>
      <c r="AC35" s="65"/>
      <c r="AD35" s="65" t="s">
        <v>352</v>
      </c>
      <c r="AE35" s="65" t="s">
        <v>355</v>
      </c>
      <c r="AF35" s="65" t="s">
        <v>351</v>
      </c>
      <c r="AG35" s="65" t="s">
        <v>367</v>
      </c>
      <c r="AH35" s="65" t="s">
        <v>286</v>
      </c>
      <c r="AJ35" s="65"/>
      <c r="AK35" s="65" t="s">
        <v>285</v>
      </c>
      <c r="AL35" s="65" t="s">
        <v>333</v>
      </c>
      <c r="AM35" s="65" t="s">
        <v>276</v>
      </c>
      <c r="AN35" s="65" t="s">
        <v>279</v>
      </c>
      <c r="AO35" s="65" t="s">
        <v>286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533.09209999999996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1543.4612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6727.3429999999998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3528.0230000000001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63.030799999999999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146.16492</v>
      </c>
    </row>
    <row r="43" spans="1:68" x14ac:dyDescent="0.3">
      <c r="A43" s="66" t="s">
        <v>368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369</v>
      </c>
      <c r="B44" s="67"/>
      <c r="C44" s="67"/>
      <c r="D44" s="67"/>
      <c r="E44" s="67"/>
      <c r="F44" s="67"/>
      <c r="H44" s="67" t="s">
        <v>370</v>
      </c>
      <c r="I44" s="67"/>
      <c r="J44" s="67"/>
      <c r="K44" s="67"/>
      <c r="L44" s="67"/>
      <c r="M44" s="67"/>
      <c r="O44" s="67" t="s">
        <v>371</v>
      </c>
      <c r="P44" s="67"/>
      <c r="Q44" s="67"/>
      <c r="R44" s="67"/>
      <c r="S44" s="67"/>
      <c r="T44" s="67"/>
      <c r="V44" s="67" t="s">
        <v>372</v>
      </c>
      <c r="W44" s="67"/>
      <c r="X44" s="67"/>
      <c r="Y44" s="67"/>
      <c r="Z44" s="67"/>
      <c r="AA44" s="67"/>
      <c r="AC44" s="67" t="s">
        <v>373</v>
      </c>
      <c r="AD44" s="67"/>
      <c r="AE44" s="67"/>
      <c r="AF44" s="67"/>
      <c r="AG44" s="67"/>
      <c r="AH44" s="67"/>
      <c r="AJ44" s="67" t="s">
        <v>289</v>
      </c>
      <c r="AK44" s="67"/>
      <c r="AL44" s="67"/>
      <c r="AM44" s="67"/>
      <c r="AN44" s="67"/>
      <c r="AO44" s="67"/>
      <c r="AQ44" s="67" t="s">
        <v>374</v>
      </c>
      <c r="AR44" s="67"/>
      <c r="AS44" s="67"/>
      <c r="AT44" s="67"/>
      <c r="AU44" s="67"/>
      <c r="AV44" s="67"/>
      <c r="AX44" s="67" t="s">
        <v>375</v>
      </c>
      <c r="AY44" s="67"/>
      <c r="AZ44" s="67"/>
      <c r="BA44" s="67"/>
      <c r="BB44" s="67"/>
      <c r="BC44" s="67"/>
      <c r="BE44" s="67" t="s">
        <v>300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335</v>
      </c>
      <c r="C45" s="65" t="s">
        <v>292</v>
      </c>
      <c r="D45" s="65" t="s">
        <v>354</v>
      </c>
      <c r="E45" s="65" t="s">
        <v>376</v>
      </c>
      <c r="F45" s="65" t="s">
        <v>286</v>
      </c>
      <c r="H45" s="65"/>
      <c r="I45" s="65" t="s">
        <v>317</v>
      </c>
      <c r="J45" s="65" t="s">
        <v>292</v>
      </c>
      <c r="K45" s="65" t="s">
        <v>336</v>
      </c>
      <c r="L45" s="65" t="s">
        <v>320</v>
      </c>
      <c r="M45" s="65" t="s">
        <v>286</v>
      </c>
      <c r="O45" s="65"/>
      <c r="P45" s="65" t="s">
        <v>285</v>
      </c>
      <c r="Q45" s="65" t="s">
        <v>333</v>
      </c>
      <c r="R45" s="65" t="s">
        <v>276</v>
      </c>
      <c r="S45" s="65" t="s">
        <v>340</v>
      </c>
      <c r="T45" s="65" t="s">
        <v>334</v>
      </c>
      <c r="V45" s="65"/>
      <c r="W45" s="65" t="s">
        <v>317</v>
      </c>
      <c r="X45" s="65" t="s">
        <v>355</v>
      </c>
      <c r="Y45" s="65" t="s">
        <v>377</v>
      </c>
      <c r="Z45" s="65" t="s">
        <v>279</v>
      </c>
      <c r="AA45" s="65" t="s">
        <v>286</v>
      </c>
      <c r="AC45" s="65"/>
      <c r="AD45" s="65" t="s">
        <v>357</v>
      </c>
      <c r="AE45" s="65" t="s">
        <v>318</v>
      </c>
      <c r="AF45" s="65" t="s">
        <v>276</v>
      </c>
      <c r="AG45" s="65" t="s">
        <v>376</v>
      </c>
      <c r="AH45" s="65" t="s">
        <v>323</v>
      </c>
      <c r="AJ45" s="65"/>
      <c r="AK45" s="65" t="s">
        <v>378</v>
      </c>
      <c r="AL45" s="65" t="s">
        <v>355</v>
      </c>
      <c r="AM45" s="65" t="s">
        <v>276</v>
      </c>
      <c r="AN45" s="65" t="s">
        <v>279</v>
      </c>
      <c r="AO45" s="65" t="s">
        <v>286</v>
      </c>
      <c r="AQ45" s="65"/>
      <c r="AR45" s="65" t="s">
        <v>285</v>
      </c>
      <c r="AS45" s="65" t="s">
        <v>379</v>
      </c>
      <c r="AT45" s="65" t="s">
        <v>319</v>
      </c>
      <c r="AU45" s="65" t="s">
        <v>376</v>
      </c>
      <c r="AV45" s="65" t="s">
        <v>338</v>
      </c>
      <c r="AX45" s="65"/>
      <c r="AY45" s="65" t="s">
        <v>356</v>
      </c>
      <c r="AZ45" s="65" t="s">
        <v>292</v>
      </c>
      <c r="BA45" s="65" t="s">
        <v>276</v>
      </c>
      <c r="BB45" s="65" t="s">
        <v>320</v>
      </c>
      <c r="BC45" s="65" t="s">
        <v>334</v>
      </c>
      <c r="BE45" s="65"/>
      <c r="BF45" s="65" t="s">
        <v>285</v>
      </c>
      <c r="BG45" s="65" t="s">
        <v>353</v>
      </c>
      <c r="BH45" s="65" t="s">
        <v>377</v>
      </c>
      <c r="BI45" s="65" t="s">
        <v>340</v>
      </c>
      <c r="BJ45" s="65" t="s">
        <v>342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20.530708000000001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14.763487</v>
      </c>
      <c r="O46" s="65" t="s">
        <v>290</v>
      </c>
      <c r="P46" s="65">
        <v>600</v>
      </c>
      <c r="Q46" s="65">
        <v>800</v>
      </c>
      <c r="R46" s="65">
        <v>0</v>
      </c>
      <c r="S46" s="65">
        <v>10000</v>
      </c>
      <c r="T46" s="65">
        <v>738.92200000000003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4.6686436999999997E-2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4.3590080000000002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411.99770000000001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119.64505</v>
      </c>
      <c r="AX46" s="65" t="s">
        <v>283</v>
      </c>
      <c r="AY46" s="65"/>
      <c r="AZ46" s="65"/>
      <c r="BA46" s="65"/>
      <c r="BB46" s="65"/>
      <c r="BC46" s="65"/>
      <c r="BE46" s="65" t="s">
        <v>287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8" sqref="E2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302</v>
      </c>
      <c r="B2" s="61" t="s">
        <v>303</v>
      </c>
      <c r="C2" s="61" t="s">
        <v>301</v>
      </c>
      <c r="D2" s="61">
        <v>44</v>
      </c>
      <c r="E2" s="61">
        <v>2956.9209999999998</v>
      </c>
      <c r="F2" s="61">
        <v>482.57895000000002</v>
      </c>
      <c r="G2" s="61">
        <v>57.4955</v>
      </c>
      <c r="H2" s="61">
        <v>36.718350000000001</v>
      </c>
      <c r="I2" s="61">
        <v>20.777151</v>
      </c>
      <c r="J2" s="61">
        <v>99.001649999999998</v>
      </c>
      <c r="K2" s="61">
        <v>56.662376000000002</v>
      </c>
      <c r="L2" s="61">
        <v>42.339269999999999</v>
      </c>
      <c r="M2" s="61">
        <v>27.307379000000001</v>
      </c>
      <c r="N2" s="61">
        <v>3.6245275000000001</v>
      </c>
      <c r="O2" s="61">
        <v>13.422502</v>
      </c>
      <c r="P2" s="61">
        <v>929.9556</v>
      </c>
      <c r="Q2" s="61">
        <v>29.596520999999999</v>
      </c>
      <c r="R2" s="61">
        <v>601.76697000000001</v>
      </c>
      <c r="S2" s="61">
        <v>98.223433999999997</v>
      </c>
      <c r="T2" s="61">
        <v>6042.5225</v>
      </c>
      <c r="U2" s="61">
        <v>3.2549312000000001</v>
      </c>
      <c r="V2" s="61">
        <v>21.893613999999999</v>
      </c>
      <c r="W2" s="61">
        <v>237.86060000000001</v>
      </c>
      <c r="X2" s="61">
        <v>67.286019999999994</v>
      </c>
      <c r="Y2" s="61">
        <v>2.2693517000000001</v>
      </c>
      <c r="Z2" s="61">
        <v>1.6644933</v>
      </c>
      <c r="AA2" s="61">
        <v>21.291440999999999</v>
      </c>
      <c r="AB2" s="61">
        <v>2.0349080000000002</v>
      </c>
      <c r="AC2" s="61">
        <v>550.18269999999995</v>
      </c>
      <c r="AD2" s="61">
        <v>16.246233</v>
      </c>
      <c r="AE2" s="61">
        <v>2.7023389999999998</v>
      </c>
      <c r="AF2" s="61">
        <v>0.57083200000000001</v>
      </c>
      <c r="AG2" s="61">
        <v>533.09209999999996</v>
      </c>
      <c r="AH2" s="61">
        <v>328.08321999999998</v>
      </c>
      <c r="AI2" s="61">
        <v>205.00887</v>
      </c>
      <c r="AJ2" s="61">
        <v>1543.4612</v>
      </c>
      <c r="AK2" s="61">
        <v>6727.3429999999998</v>
      </c>
      <c r="AL2" s="61">
        <v>63.030799999999999</v>
      </c>
      <c r="AM2" s="61">
        <v>3528.0230000000001</v>
      </c>
      <c r="AN2" s="61">
        <v>146.16492</v>
      </c>
      <c r="AO2" s="61">
        <v>20.530708000000001</v>
      </c>
      <c r="AP2" s="61">
        <v>12.316084</v>
      </c>
      <c r="AQ2" s="61">
        <v>8.2146240000000006</v>
      </c>
      <c r="AR2" s="61">
        <v>14.763487</v>
      </c>
      <c r="AS2" s="61">
        <v>738.92200000000003</v>
      </c>
      <c r="AT2" s="61">
        <v>4.6686436999999997E-2</v>
      </c>
      <c r="AU2" s="61">
        <v>4.3590080000000002</v>
      </c>
      <c r="AV2" s="61">
        <v>411.99770000000001</v>
      </c>
      <c r="AW2" s="61">
        <v>119.64505</v>
      </c>
      <c r="AX2" s="61">
        <v>0.14313063000000001</v>
      </c>
      <c r="AY2" s="61">
        <v>2.2615001000000001</v>
      </c>
      <c r="AZ2" s="61">
        <v>376.28870000000001</v>
      </c>
      <c r="BA2" s="61">
        <v>40.384228</v>
      </c>
      <c r="BB2" s="61">
        <v>11.209692</v>
      </c>
      <c r="BC2" s="61">
        <v>14.753961</v>
      </c>
      <c r="BD2" s="61">
        <v>14.41859</v>
      </c>
      <c r="BE2" s="61">
        <v>0.61869929999999995</v>
      </c>
      <c r="BF2" s="61">
        <v>3.093315</v>
      </c>
      <c r="BG2" s="61">
        <v>2.7754896000000001E-3</v>
      </c>
      <c r="BH2" s="61">
        <v>3.5652914000000001E-3</v>
      </c>
      <c r="BI2" s="61">
        <v>7.6270736999999996E-3</v>
      </c>
      <c r="BJ2" s="61">
        <v>6.9158869999999997E-2</v>
      </c>
      <c r="BK2" s="61">
        <v>2.1349920000000001E-4</v>
      </c>
      <c r="BL2" s="61">
        <v>0.41233482999999999</v>
      </c>
      <c r="BM2" s="61">
        <v>2.8462774999999998</v>
      </c>
      <c r="BN2" s="61">
        <v>0.79315139999999995</v>
      </c>
      <c r="BO2" s="61">
        <v>67.968254000000002</v>
      </c>
      <c r="BP2" s="61">
        <v>6.7710895999999998</v>
      </c>
      <c r="BQ2" s="61">
        <v>16.119543</v>
      </c>
      <c r="BR2" s="61">
        <v>72.158900000000003</v>
      </c>
      <c r="BS2" s="61">
        <v>79.269729999999996</v>
      </c>
      <c r="BT2" s="61">
        <v>9.2832679999999996</v>
      </c>
      <c r="BU2" s="61">
        <v>0.13920192000000001</v>
      </c>
      <c r="BV2" s="61">
        <v>5.0204523000000001E-2</v>
      </c>
      <c r="BW2" s="61">
        <v>0.61247753999999999</v>
      </c>
      <c r="BX2" s="61">
        <v>1.660272</v>
      </c>
      <c r="BY2" s="61">
        <v>0.16809414</v>
      </c>
      <c r="BZ2" s="61">
        <v>1.2151913999999999E-3</v>
      </c>
      <c r="CA2" s="61">
        <v>1.0769865999999999</v>
      </c>
      <c r="CB2" s="61">
        <v>2.9106276E-2</v>
      </c>
      <c r="CC2" s="61">
        <v>0.29486570000000001</v>
      </c>
      <c r="CD2" s="61">
        <v>2.6476753</v>
      </c>
      <c r="CE2" s="61">
        <v>0.12655698000000001</v>
      </c>
      <c r="CF2" s="61">
        <v>0.24630038000000001</v>
      </c>
      <c r="CG2" s="61">
        <v>1.2449999E-6</v>
      </c>
      <c r="CH2" s="61">
        <v>5.5574304999999997E-2</v>
      </c>
      <c r="CI2" s="61">
        <v>1.5351467000000001E-2</v>
      </c>
      <c r="CJ2" s="61">
        <v>5.8274736000000003</v>
      </c>
      <c r="CK2" s="61">
        <v>3.8104165000000002E-2</v>
      </c>
      <c r="CL2" s="61">
        <v>1.441997</v>
      </c>
      <c r="CM2" s="61">
        <v>3.0932765</v>
      </c>
      <c r="CN2" s="61">
        <v>3024.7112000000002</v>
      </c>
      <c r="CO2" s="61">
        <v>5136.7313999999997</v>
      </c>
      <c r="CP2" s="61">
        <v>2609.4677999999999</v>
      </c>
      <c r="CQ2" s="61">
        <v>1114.3520000000001</v>
      </c>
      <c r="CR2" s="61">
        <v>651.18853999999999</v>
      </c>
      <c r="CS2" s="61">
        <v>595.09325999999999</v>
      </c>
      <c r="CT2" s="61">
        <v>3027.4177</v>
      </c>
      <c r="CU2" s="61">
        <v>1667.1012000000001</v>
      </c>
      <c r="CV2" s="61">
        <v>1912.5155999999999</v>
      </c>
      <c r="CW2" s="61">
        <v>1813.0316</v>
      </c>
      <c r="CX2" s="61">
        <v>561.16845999999998</v>
      </c>
      <c r="CY2" s="61">
        <v>3926.1648</v>
      </c>
      <c r="CZ2" s="61">
        <v>1663.3099</v>
      </c>
      <c r="DA2" s="61">
        <v>4161.1904000000004</v>
      </c>
      <c r="DB2" s="61">
        <v>4159.3603999999996</v>
      </c>
      <c r="DC2" s="61">
        <v>5465.4350000000004</v>
      </c>
      <c r="DD2" s="61">
        <v>11113.021000000001</v>
      </c>
      <c r="DE2" s="61">
        <v>1917.2961</v>
      </c>
      <c r="DF2" s="61">
        <v>5847.5614999999998</v>
      </c>
      <c r="DG2" s="61">
        <v>2264.181</v>
      </c>
      <c r="DH2" s="61">
        <v>164.55455000000001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40.384228</v>
      </c>
      <c r="B6">
        <f>BB2</f>
        <v>11.209692</v>
      </c>
      <c r="C6">
        <f>BC2</f>
        <v>14.753961</v>
      </c>
      <c r="D6">
        <f>BD2</f>
        <v>14.41859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28647</v>
      </c>
      <c r="C2" s="56">
        <f ca="1">YEAR(TODAY())-YEAR(B2)+IF(TODAY()&gt;=DATE(YEAR(TODAY()),MONTH(B2),DAY(B2)),0,-1)</f>
        <v>44</v>
      </c>
      <c r="E2" s="52">
        <v>177</v>
      </c>
      <c r="F2" s="53" t="s">
        <v>275</v>
      </c>
      <c r="G2" s="52">
        <v>71.599999999999994</v>
      </c>
      <c r="H2" s="51" t="s">
        <v>40</v>
      </c>
      <c r="I2" s="72">
        <f>ROUND(G3/E3^2,1)</f>
        <v>22.9</v>
      </c>
    </row>
    <row r="3" spans="1:9" x14ac:dyDescent="0.3">
      <c r="E3" s="51">
        <f>E2/100</f>
        <v>1.77</v>
      </c>
      <c r="F3" s="51" t="s">
        <v>39</v>
      </c>
      <c r="G3" s="51">
        <f>G2</f>
        <v>71.599999999999994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44729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이진우, ID : H1330007)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06월 20일 09:59:21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44729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44</v>
      </c>
      <c r="G12" s="94"/>
      <c r="H12" s="94"/>
      <c r="I12" s="94"/>
      <c r="K12" s="123">
        <f>'개인정보 및 신체계측 입력'!E2</f>
        <v>177</v>
      </c>
      <c r="L12" s="124"/>
      <c r="M12" s="117">
        <f>'개인정보 및 신체계측 입력'!G2</f>
        <v>71.599999999999994</v>
      </c>
      <c r="N12" s="118"/>
      <c r="O12" s="113" t="s">
        <v>270</v>
      </c>
      <c r="P12" s="107"/>
      <c r="Q12" s="90">
        <f>'개인정보 및 신체계측 입력'!I2</f>
        <v>22.9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이진우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75.512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8.9969999999999999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15.491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24.6</v>
      </c>
      <c r="L72" s="36" t="s">
        <v>52</v>
      </c>
      <c r="M72" s="36">
        <f>ROUND('DRIs DATA'!K8,1)</f>
        <v>4.5999999999999996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80.239999999999995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182.45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67.290000000000006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135.66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66.64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448.49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205.31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2400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2022-06-20T01:02:52Z</dcterms:modified>
</cp:coreProperties>
</file>