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<sst xmlns="http://schemas.openxmlformats.org/spreadsheetml/2006/main" count="691" uniqueCount="357">
  <si>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</si>
  <si>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</si>
  <si>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</si>
  <si>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</si>
  <si>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</si>
  <si>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</si>
  <si>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</si>
  <si>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</si>
  <si>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</si>
  <si>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</si>
  <si>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</si>
  <si>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</si>
  <si>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</si>
  <si>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</si>
  <si>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</si>
  <si>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</si>
  <si>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</si>
  <si>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</si>
  <si>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</si>
  <si>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</si>
  <si>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</si>
  <si>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</si>
  <si>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</si>
  <si>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</si>
  <si>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</si>
  <si>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</si>
  <si>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</si>
  <si>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</si>
  <si>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</si>
  <si>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</si>
  <si>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</si>
  <si>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</si>
  <si>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</si>
  <si>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</si>
  <si>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</si>
  <si>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</si>
  <si>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</si>
  <si>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</si>
  <si>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</si>
  <si>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</si>
  <si>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</si>
  <si>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</si>
  <si>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</si>
  <si>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</si>
  <si>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</si>
  <si>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</si>
  <si>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</si>
  <si>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</si>
  <si>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</si>
  <si>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</si>
  <si>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</si>
  <si>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</si>
  <si>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</si>
  <si>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</si>
  <si>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</si>
  <si>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</si>
  <si>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</si>
  <si>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</si>
  <si>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</si>
  <si>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</si>
  <si>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</si>
  <si>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</si>
  <si>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</si>
  <si>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</si>
  <si>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</si>
  <si>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</si>
  <si>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</si>
  <si>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</si>
  <si>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</si>
  <si>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</si>
  <si>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</si>
  <si>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</si>
  <si>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</si>
  <si>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</si>
  <si>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</si>
  <si>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</si>
  <si>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</si>
  <si>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</si>
  <si>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</si>
  <si>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</si>
  <si>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</si>
  <si>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</si>
  <si>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</si>
  <si>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</si>
  <si>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</si>
  <si>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</si>
  <si>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</si>
  <si>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</si>
  <si>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</si>
  <si>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</si>
  <si>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</si>
  <si>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</si>
  <si>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</si>
  <si>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</si>
  <si>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</si>
  <si>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</si>
  <si>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</si>
  <si>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</si>
  <si>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</si>
  <si>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</si>
  <si>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</si>
  <si>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</si>
  <si>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</si>
  <si>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</si>
  <si>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</si>
  <si>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</si>
  <si>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</si>
  <si>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</si>
  <si>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</si>
  <si>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</si>
  <si>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</si>
  <si>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</si>
  <si>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</si>
  <si>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</si>
  <si>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</si>
  <si>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</si>
  <si>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</si>
  <si>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</si>
  <si>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</si>
  <si>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</si>
  <si>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</si>
  <si>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</si>
  <si>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</si>
  <si>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</si>
  <si>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</si>
  <si>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</si>
  <si>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</si>
  <si>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</si>
  <si>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</si>
  <si>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</si>
  <si>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</si>
  <si>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</si>
  <si>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</si>
  <si>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</si>
  <si>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</si>
  <si>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</si>
  <si>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</si>
  <si>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</si>
  <si>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</si>
  <si>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</si>
  <si>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</si>
  <si>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</si>
  <si>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</si>
  <si>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</si>
  <si>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</si>
  <si>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</si>
  <si>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</si>
  <si>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</si>
  <si>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</si>
  <si>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</si>
  <si>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</si>
  <si>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</si>
  <si>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</si>
  <si>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</si>
  <si>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</si>
  <si>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</si>
  <si>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</si>
  <si>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</si>
  <si>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</si>
  <si>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</si>
  <si>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</si>
  <si>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</si>
  <si>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</si>
  <si>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</si>
  <si>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</si>
  <si>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</si>
  <si>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</si>
  <si>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</si>
  <si>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</si>
  <si>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</si>
  <si>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</si>
  <si>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</si>
  <si>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</si>
  <si>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</si>
  <si>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</si>
  <si>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</si>
  <si>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</si>
  <si>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</si>
  <si>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</si>
  <si>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</si>
  <si>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</si>
  <si>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</si>
  <si>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</si>
  <si>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</si>
  <si>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</si>
  <si>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</si>
  <si>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</si>
  <si>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</si>
  <si>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</si>
  <si>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</si>
  <si>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</si>
  <si>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</si>
  <si>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</si>
  <si>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</si>
  <si>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</si>
  <si>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</si>
  <si>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</si>
  <si>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</si>
  <si>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</si>
  <si>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</si>
  <si>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</si>
  <si>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</si>
  <si>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</si>
  <si>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</si>
  <si>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</si>
  <si>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</si>
  <si>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</si>
  <si>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</si>
  <si>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</si>
  <si>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</si>
  <si>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</si>
  <si>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</si>
  <si>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</si>
  <si>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</si>
  <si>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</si>
  <si>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</si>
  <si>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</si>
  <si>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</si>
  <si>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</si>
  <si>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</si>
  <si>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</si>
  <si>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</si>
  <si>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</si>
  <si>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</si>
  <si>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</si>
  <si>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</si>
  <si>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</si>
  <si>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</si>
  <si>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</si>
  <si>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</si>
  <si>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</si>
  <si>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</si>
  <si>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</si>
  <si>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</si>
  <si>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</si>
  <si>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</si>
  <si>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</si>
  <si>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</si>
  <si>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</si>
  <si>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</si>
  <si>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</si>
  <si>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</si>
  <si>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</si>
  <si>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</si>
  <si>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</si>
  <si>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</si>
  <si>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</si>
  <si>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</si>
  <si>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</si>
  <si>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</si>
  <si>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</si>
  <si>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</si>
  <si>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</si>
  <si>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</si>
  <si>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</si>
  <si>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M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</si>
  <si>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</si>
  <si>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</si>
  <si>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</si>
  <si>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</si>
  <si>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</si>
  <si>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</si>
  <si>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</si>
  <si>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</si>
  <si>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</si>
  <si>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</si>
  <si>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</si>
  <si>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</si>
  <si>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</si>
  <si>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</si>
  <si>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</si>
  <si>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</si>
  <si>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</si>
  <si>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</si>
  <si>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</si>
  <si>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</si>
  <si>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</si>
  <si>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</si>
  <si>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</si>
  <si>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</si>
  <si>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</si>
  <si>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</si>
  <si>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</si>
  <si>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</si>
  <si>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</si>
  <si>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</si>
  <si>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</si>
  <si>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</si>
  <si>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</si>
  <si>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</si>
  <si>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</si>
  <si>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</si>
  <si>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</si>
  <si>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</si>
  <si>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</si>
  <si>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</si>
  <si>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</si>
  <si>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</si>
  <si>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</si>
  <si>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</si>
  <si>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</si>
  <si>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</si>
  <si>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</si>
  <si>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</si>
  <si>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</si>
  <si>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(설문지 : FFQ 95문항 설문지, 사용자 : 임영남, ID : 33363267)</t>
  </si>
  <si>
    <t>2020년 01월 02일 13:08:49</t>
  </si>
  <si>
    <t>단백질</t>
    <phoneticPr fontId="1" type="noConversion"/>
  </si>
  <si>
    <t>탄수화물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</si>
  <si>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</si>
  <si>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</si>
  <si>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</si>
  <si>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</si>
  <si>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</si>
  <si>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</si>
  <si>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수용성 비타민</t>
    <phoneticPr fontId="1" type="noConversion"/>
  </si>
  <si>
    <t>비타민B6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</si>
  <si>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</si>
  <si>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</si>
  <si>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</si>
  <si>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</si>
  <si>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</si>
  <si>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</si>
  <si>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</si>
  <si>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</si>
  <si>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</si>
  <si>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</si>
  <si>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</si>
  <si>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</si>
  <si>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</si>
  <si>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</si>
  <si>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</si>
  <si>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</si>
  <si>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</si>
  <si>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</si>
  <si>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</si>
  <si>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</si>
  <si>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</si>
  <si>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</si>
  <si>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</si>
  <si>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</si>
  <si>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</si>
  <si>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</si>
  <si>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</si>
  <si>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</si>
  <si>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</si>
  <si>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</si>
  <si>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</si>
  <si>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</si>
  <si>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</si>
  <si>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</si>
  <si>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</si>
  <si>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</si>
  <si>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</si>
  <si>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</si>
  <si>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임영남</t>
  </si>
  <si>
    <t>1일 교환단위수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</si>
</sst>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55.595210000000002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75456"/>
        <c:axId val="207476992"/>
      </c:barChart>
      <c:catAx>
        <c:axId val="2074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76992"/>
        <c:crosses val="autoZero"/>
        <c:auto val="1"/>
        <c:lblAlgn val="ctr"/>
        <c:lblOffset val="100"/>
        <c:noMultiLvlLbl val="0"/>
      </c:catAx>
      <c:valAx>
        <c:axId val="20747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1.0886667999999999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76032"/>
        <c:axId val="212077568"/>
      </c:barChart>
      <c:catAx>
        <c:axId val="2120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77568"/>
        <c:crosses val="autoZero"/>
        <c:auto val="1"/>
        <c:lblAlgn val="ctr"/>
        <c:lblOffset val="100"/>
        <c:noMultiLvlLbl val="0"/>
      </c:catAx>
      <c:valAx>
        <c:axId val="21207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8.4181070000000004E-4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128128"/>
        <c:axId val="212129664"/>
      </c:barChart>
      <c:catAx>
        <c:axId val="21212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29664"/>
        <c:crosses val="autoZero"/>
        <c:auto val="1"/>
        <c:lblAlgn val="ctr"/>
        <c:lblOffset val="100"/>
        <c:noMultiLvlLbl val="0"/>
      </c:catAx>
      <c:valAx>
        <c:axId val="21212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12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834.94410000000005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56128"/>
        <c:axId val="209486592"/>
      </c:barChart>
      <c:catAx>
        <c:axId val="2094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86592"/>
        <c:crosses val="autoZero"/>
        <c:auto val="1"/>
        <c:lblAlgn val="ctr"/>
        <c:lblOffset val="100"/>
        <c:noMultiLvlLbl val="0"/>
      </c:catAx>
      <c:valAx>
        <c:axId val="2094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1770.627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16416"/>
        <c:axId val="209517952"/>
      </c:barChart>
      <c:catAx>
        <c:axId val="2095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17952"/>
        <c:crosses val="autoZero"/>
        <c:auto val="1"/>
        <c:lblAlgn val="ctr"/>
        <c:lblOffset val="100"/>
        <c:noMultiLvlLbl val="0"/>
      </c:catAx>
      <c:valAx>
        <c:axId val="209517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23.577145000000002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52896"/>
        <c:axId val="209554432"/>
      </c:barChart>
      <c:catAx>
        <c:axId val="20955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54432"/>
        <c:crosses val="autoZero"/>
        <c:auto val="1"/>
        <c:lblAlgn val="ctr"/>
        <c:lblOffset val="100"/>
        <c:noMultiLvlLbl val="0"/>
      </c:catAx>
      <c:valAx>
        <c:axId val="20955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63.577255000000001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93472"/>
        <c:axId val="209595008"/>
      </c:barChart>
      <c:catAx>
        <c:axId val="20959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95008"/>
        <c:crosses val="autoZero"/>
        <c:auto val="1"/>
        <c:lblAlgn val="ctr"/>
        <c:lblOffset val="100"/>
        <c:noMultiLvlLbl val="0"/>
      </c:catAx>
      <c:valAx>
        <c:axId val="20959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7.4438342999999998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634048"/>
        <c:axId val="209635584"/>
      </c:barChart>
      <c:catAx>
        <c:axId val="2096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35584"/>
        <c:crosses val="autoZero"/>
        <c:auto val="1"/>
        <c:lblAlgn val="ctr"/>
        <c:lblOffset val="100"/>
        <c:noMultiLvlLbl val="0"/>
      </c:catAx>
      <c:valAx>
        <c:axId val="209635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6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315.16388000000001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169088"/>
        <c:axId val="212170624"/>
      </c:barChart>
      <c:catAx>
        <c:axId val="21216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70624"/>
        <c:crosses val="autoZero"/>
        <c:auto val="1"/>
        <c:lblAlgn val="ctr"/>
        <c:lblOffset val="100"/>
        <c:noMultiLvlLbl val="0"/>
      </c:catAx>
      <c:valAx>
        <c:axId val="212170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1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3.2990802999999999E-3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217856"/>
        <c:axId val="212219392"/>
      </c:barChart>
      <c:catAx>
        <c:axId val="21221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19392"/>
        <c:crosses val="autoZero"/>
        <c:auto val="1"/>
        <c:lblAlgn val="ctr"/>
        <c:lblOffset val="100"/>
        <c:noMultiLvlLbl val="0"/>
      </c:catAx>
      <c:valAx>
        <c:axId val="21221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2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2.6206459999999998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245888"/>
        <c:axId val="212272256"/>
      </c:barChart>
      <c:catAx>
        <c:axId val="21224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72256"/>
        <c:crosses val="autoZero"/>
        <c:auto val="1"/>
        <c:lblAlgn val="ctr"/>
        <c:lblOffset val="100"/>
        <c:noMultiLvlLbl val="0"/>
      </c:catAx>
      <c:valAx>
        <c:axId val="21227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2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10.410671000000001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91424"/>
        <c:axId val="207201408"/>
      </c:barChart>
      <c:catAx>
        <c:axId val="2071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201408"/>
        <c:crosses val="autoZero"/>
        <c:auto val="1"/>
        <c:lblAlgn val="ctr"/>
        <c:lblOffset val="100"/>
        <c:noMultiLvlLbl val="0"/>
      </c:catAx>
      <c:valAx>
        <c:axId val="207201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22.809113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02848"/>
        <c:axId val="212304640"/>
      </c:barChart>
      <c:catAx>
        <c:axId val="21230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04640"/>
        <c:crosses val="autoZero"/>
        <c:auto val="1"/>
        <c:lblAlgn val="ctr"/>
        <c:lblOffset val="100"/>
        <c:noMultiLvlLbl val="0"/>
      </c:catAx>
      <c:valAx>
        <c:axId val="21230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77.827079999999995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331520"/>
        <c:axId val="212357888"/>
      </c:barChart>
      <c:catAx>
        <c:axId val="2123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357888"/>
        <c:crosses val="autoZero"/>
        <c:auto val="1"/>
        <c:lblAlgn val="ctr"/>
        <c:lblOffset val="100"/>
        <c:noMultiLvlLbl val="0"/>
      </c:catAx>
      <c:valAx>
        <c:axId val="21235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3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1.79</c:v>
                </c:pt>
                <c:pt idx="1">
                  <c:v>8.74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7850112"/>
        <c:axId val="207864192"/>
      </c:barChart>
      <c:catAx>
        <c:axId val="2078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64192"/>
        <c:crosses val="autoZero"/>
        <c:auto val="1"/>
        <c:lblAlgn val="ctr"/>
        <c:lblOffset val="100"/>
        <c:noMultiLvlLbl val="0"/>
      </c:catAx>
      <c:valAx>
        <c:axId val="20786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8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5.7179216999999998</c:v>
                </c:pt>
                <c:pt idx="1">
                  <c:v>6.9554869999999998</c:v>
                </c:pt>
                <c:pt idx="2">
                  <c:v>4.919397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191.99606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939456"/>
        <c:axId val="207940992"/>
      </c:barChart>
      <c:catAx>
        <c:axId val="20793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40992"/>
        <c:crosses val="autoZero"/>
        <c:auto val="1"/>
        <c:lblAlgn val="ctr"/>
        <c:lblOffset val="100"/>
        <c:noMultiLvlLbl val="0"/>
      </c:catAx>
      <c:valAx>
        <c:axId val="20794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93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9.2050400000000003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975936"/>
        <c:axId val="207977472"/>
      </c:barChart>
      <c:catAx>
        <c:axId val="20797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77472"/>
        <c:crosses val="autoZero"/>
        <c:auto val="1"/>
        <c:lblAlgn val="ctr"/>
        <c:lblOffset val="100"/>
        <c:noMultiLvlLbl val="0"/>
      </c:catAx>
      <c:valAx>
        <c:axId val="20797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97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78.272000000000006</c:v>
                </c:pt>
                <c:pt idx="1">
                  <c:v>7.1989999999999998</c:v>
                </c:pt>
                <c:pt idx="2">
                  <c:v>14.529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8170496"/>
        <c:axId val="218172032"/>
      </c:barChart>
      <c:catAx>
        <c:axId val="2181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72032"/>
        <c:crosses val="autoZero"/>
        <c:auto val="1"/>
        <c:lblAlgn val="ctr"/>
        <c:lblOffset val="100"/>
        <c:noMultiLvlLbl val="0"/>
      </c:catAx>
      <c:valAx>
        <c:axId val="21817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17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2341.9899999999998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15168"/>
        <c:axId val="218216704"/>
      </c:barChart>
      <c:catAx>
        <c:axId val="2182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16704"/>
        <c:crosses val="autoZero"/>
        <c:auto val="1"/>
        <c:lblAlgn val="ctr"/>
        <c:lblOffset val="100"/>
        <c:noMultiLvlLbl val="0"/>
      </c:catAx>
      <c:valAx>
        <c:axId val="21821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15.367425000000001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251648"/>
        <c:axId val="218253184"/>
      </c:barChart>
      <c:catAx>
        <c:axId val="21825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253184"/>
        <c:crosses val="autoZero"/>
        <c:auto val="1"/>
        <c:lblAlgn val="ctr"/>
        <c:lblOffset val="100"/>
        <c:noMultiLvlLbl val="0"/>
      </c:catAx>
      <c:valAx>
        <c:axId val="218253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2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180.88246000000001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304512"/>
        <c:axId val="218306048"/>
      </c:barChart>
      <c:catAx>
        <c:axId val="21830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06048"/>
        <c:crosses val="autoZero"/>
        <c:auto val="1"/>
        <c:lblAlgn val="ctr"/>
        <c:lblOffset val="100"/>
        <c:noMultiLvlLbl val="0"/>
      </c:catAx>
      <c:valAx>
        <c:axId val="21830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3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0.49240519999999999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65408"/>
        <c:axId val="209657856"/>
      </c:barChart>
      <c:catAx>
        <c:axId val="2076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57856"/>
        <c:crosses val="autoZero"/>
        <c:auto val="1"/>
        <c:lblAlgn val="ctr"/>
        <c:lblOffset val="100"/>
        <c:noMultiLvlLbl val="0"/>
      </c:catAx>
      <c:valAx>
        <c:axId val="20965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3005.2988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336640"/>
        <c:axId val="218350720"/>
      </c:barChart>
      <c:catAx>
        <c:axId val="21833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350720"/>
        <c:crosses val="autoZero"/>
        <c:auto val="1"/>
        <c:lblAlgn val="ctr"/>
        <c:lblOffset val="100"/>
        <c:noMultiLvlLbl val="0"/>
      </c:catAx>
      <c:valAx>
        <c:axId val="21835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3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7.0609684000000001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504192"/>
        <c:axId val="218510080"/>
      </c:barChart>
      <c:catAx>
        <c:axId val="2185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510080"/>
        <c:crosses val="autoZero"/>
        <c:auto val="1"/>
        <c:lblAlgn val="ctr"/>
        <c:lblOffset val="100"/>
        <c:noMultiLvlLbl val="0"/>
      </c:catAx>
      <c:valAx>
        <c:axId val="21851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5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557056"/>
        <c:axId val="218567040"/>
      </c:barChart>
      <c:catAx>
        <c:axId val="2185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567040"/>
        <c:crosses val="autoZero"/>
        <c:auto val="1"/>
        <c:lblAlgn val="ctr"/>
        <c:lblOffset val="100"/>
        <c:noMultiLvlLbl val="0"/>
      </c:catAx>
      <c:valAx>
        <c:axId val="21856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55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35.557858000000003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675392"/>
        <c:axId val="209676928"/>
      </c:barChart>
      <c:catAx>
        <c:axId val="20967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76928"/>
        <c:crosses val="autoZero"/>
        <c:auto val="1"/>
        <c:lblAlgn val="ctr"/>
        <c:lblOffset val="100"/>
        <c:noMultiLvlLbl val="0"/>
      </c:catAx>
      <c:valAx>
        <c:axId val="20967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6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0.92482790000000004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717120"/>
        <c:axId val="209718656"/>
      </c:barChart>
      <c:catAx>
        <c:axId val="2097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18656"/>
        <c:crosses val="autoZero"/>
        <c:auto val="1"/>
        <c:lblAlgn val="ctr"/>
        <c:lblOffset val="100"/>
        <c:noMultiLvlLbl val="0"/>
      </c:catAx>
      <c:valAx>
        <c:axId val="20971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7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11.685946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746944"/>
        <c:axId val="209756928"/>
      </c:barChart>
      <c:catAx>
        <c:axId val="209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56928"/>
        <c:crosses val="autoZero"/>
        <c:auto val="1"/>
        <c:lblAlgn val="ctr"/>
        <c:lblOffset val="100"/>
        <c:noMultiLvlLbl val="0"/>
      </c:catAx>
      <c:valAx>
        <c:axId val="20975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74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949440"/>
        <c:axId val="211950976"/>
      </c:barChart>
      <c:catAx>
        <c:axId val="211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950976"/>
        <c:crosses val="autoZero"/>
        <c:auto val="1"/>
        <c:lblAlgn val="ctr"/>
        <c:lblOffset val="100"/>
        <c:noMultiLvlLbl val="0"/>
      </c:catAx>
      <c:valAx>
        <c:axId val="21195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9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227.71301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09344"/>
        <c:axId val="212010880"/>
      </c:barChart>
      <c:catAx>
        <c:axId val="2120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10880"/>
        <c:crosses val="autoZero"/>
        <c:auto val="1"/>
        <c:lblAlgn val="ctr"/>
        <c:lblOffset val="100"/>
        <c:noMultiLvlLbl val="0"/>
      </c:catAx>
      <c:valAx>
        <c:axId val="21201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2.9903252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28032"/>
        <c:axId val="212050304"/>
      </c:barChart>
      <c:catAx>
        <c:axId val="21202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50304"/>
        <c:crosses val="autoZero"/>
        <c:auto val="1"/>
        <c:lblAlgn val="ctr"/>
        <c:lblOffset val="100"/>
        <c:noMultiLvlLbl val="0"/>
      </c:catAx>
      <c:valAx>
        <c:axId val="21205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임영남, ID : 33363267)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02일 13:08:49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2341.9899999999998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55.595210000000002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10.410671000000001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274</v>
      </c>
      <c r="F7" s="60">
        <v>60</v>
      </c>
      <c r="G7" s="60">
        <v>27</v>
      </c>
      <c r="H7" s="60">
        <v>13</v>
      </c>
      <c r="I7" s="47"/>
      <c r="J7" s="60" t="s">
        <v>274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78.272000000000006</v>
      </c>
      <c r="G8" s="60">
        <f>'DRIs DATA 입력'!G8</f>
        <v>7.1989999999999998</v>
      </c>
      <c r="H8" s="60">
        <f>'DRIs DATA 입력'!H8</f>
        <v>14.529</v>
      </c>
      <c r="I8" s="47"/>
      <c r="J8" s="60" t="s">
        <v>217</v>
      </c>
      <c r="K8" s="60">
        <f>'DRIs DATA 입력'!K8</f>
        <v>1.79</v>
      </c>
      <c r="L8" s="60">
        <f>'DRIs DATA 입력'!L8</f>
        <v>8.74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191.99606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9.2050400000000003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0.49240519999999999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35.557858000000003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15.367425000000001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1.4209514999999999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0.92482790000000004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11.685946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1.0086373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227.71301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2.9903252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1.0886667999999999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8.4181070000000004E-4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180.88246000000001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834.94410000000005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3005.2988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1770.627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23.577145000000002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63.577255000000001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7.0609684000000001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7.4438342999999998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315.16388000000001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3.2990802999999999E-3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2.6206459999999998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22.809113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77.827079999999995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305</v>
      </c>
      <c r="G1" s="63" t="s">
        <v>277</v>
      </c>
      <c r="H1" s="62" t="s">
        <v>306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307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308</v>
      </c>
      <c r="G5" s="66" t="s">
        <v>309</v>
      </c>
      <c r="H5" s="66" t="s">
        <v>307</v>
      </c>
      <c r="J5" s="66"/>
      <c r="K5" s="66" t="s">
        <v>285</v>
      </c>
      <c r="L5" s="66" t="s">
        <v>286</v>
      </c>
      <c r="N5" s="66"/>
      <c r="O5" s="66" t="s">
        <v>287</v>
      </c>
      <c r="P5" s="66" t="s">
        <v>288</v>
      </c>
      <c r="Q5" s="66" t="s">
        <v>295</v>
      </c>
      <c r="R5" s="66" t="s">
        <v>289</v>
      </c>
      <c r="S5" s="66" t="s">
        <v>284</v>
      </c>
      <c r="U5" s="66"/>
      <c r="V5" s="66" t="s">
        <v>287</v>
      </c>
      <c r="W5" s="66" t="s">
        <v>288</v>
      </c>
      <c r="X5" s="66" t="s">
        <v>295</v>
      </c>
      <c r="Y5" s="66" t="s">
        <v>289</v>
      </c>
      <c r="Z5" s="66" t="s">
        <v>284</v>
      </c>
    </row>
    <row r="6" spans="1:27">
      <c r="A6" s="66" t="s">
        <v>279</v>
      </c>
      <c r="B6" s="66">
        <v>2000</v>
      </c>
      <c r="C6" s="66">
        <v>2341.9899999999998</v>
      </c>
      <c r="E6" s="66" t="s">
        <v>290</v>
      </c>
      <c r="F6" s="66">
        <v>55</v>
      </c>
      <c r="G6" s="66">
        <v>15</v>
      </c>
      <c r="H6" s="66">
        <v>7</v>
      </c>
      <c r="J6" s="66" t="s">
        <v>290</v>
      </c>
      <c r="K6" s="66">
        <v>0.1</v>
      </c>
      <c r="L6" s="66">
        <v>4</v>
      </c>
      <c r="N6" s="66" t="s">
        <v>291</v>
      </c>
      <c r="O6" s="66">
        <v>45</v>
      </c>
      <c r="P6" s="66">
        <v>55</v>
      </c>
      <c r="Q6" s="66">
        <v>0</v>
      </c>
      <c r="R6" s="66">
        <v>0</v>
      </c>
      <c r="S6" s="66">
        <v>55.595210000000002</v>
      </c>
      <c r="U6" s="66" t="s">
        <v>310</v>
      </c>
      <c r="V6" s="66">
        <v>0</v>
      </c>
      <c r="W6" s="66">
        <v>0</v>
      </c>
      <c r="X6" s="66">
        <v>25</v>
      </c>
      <c r="Y6" s="66">
        <v>0</v>
      </c>
      <c r="Z6" s="66">
        <v>10.410671000000001</v>
      </c>
    </row>
    <row r="7" spans="1:27">
      <c r="E7" s="66" t="s">
        <v>311</v>
      </c>
      <c r="F7" s="66">
        <v>65</v>
      </c>
      <c r="G7" s="66">
        <v>30</v>
      </c>
      <c r="H7" s="66">
        <v>20</v>
      </c>
      <c r="J7" s="66" t="s">
        <v>311</v>
      </c>
      <c r="K7" s="66">
        <v>1</v>
      </c>
      <c r="L7" s="66">
        <v>10</v>
      </c>
    </row>
    <row r="8" spans="1:27">
      <c r="E8" s="66" t="s">
        <v>312</v>
      </c>
      <c r="F8" s="66">
        <v>78.272000000000006</v>
      </c>
      <c r="G8" s="66">
        <v>7.1989999999999998</v>
      </c>
      <c r="H8" s="66">
        <v>14.529</v>
      </c>
      <c r="J8" s="66" t="s">
        <v>312</v>
      </c>
      <c r="K8" s="66">
        <v>1.79</v>
      </c>
      <c r="L8" s="66">
        <v>8.74</v>
      </c>
    </row>
    <row r="13" spans="1:27">
      <c r="A13" s="71" t="s">
        <v>292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313</v>
      </c>
      <c r="B14" s="70"/>
      <c r="C14" s="70"/>
      <c r="D14" s="70"/>
      <c r="E14" s="70"/>
      <c r="F14" s="70"/>
      <c r="H14" s="70" t="s">
        <v>293</v>
      </c>
      <c r="I14" s="70"/>
      <c r="J14" s="70"/>
      <c r="K14" s="70"/>
      <c r="L14" s="70"/>
      <c r="M14" s="70"/>
      <c r="O14" s="70" t="s">
        <v>314</v>
      </c>
      <c r="P14" s="70"/>
      <c r="Q14" s="70"/>
      <c r="R14" s="70"/>
      <c r="S14" s="70"/>
      <c r="T14" s="70"/>
      <c r="V14" s="70" t="s">
        <v>294</v>
      </c>
      <c r="W14" s="70"/>
      <c r="X14" s="70"/>
      <c r="Y14" s="70"/>
      <c r="Z14" s="70"/>
      <c r="AA14" s="70"/>
    </row>
    <row r="15" spans="1:27">
      <c r="A15" s="66"/>
      <c r="B15" s="66" t="s">
        <v>287</v>
      </c>
      <c r="C15" s="66" t="s">
        <v>288</v>
      </c>
      <c r="D15" s="66" t="s">
        <v>295</v>
      </c>
      <c r="E15" s="66" t="s">
        <v>289</v>
      </c>
      <c r="F15" s="66" t="s">
        <v>284</v>
      </c>
      <c r="H15" s="66"/>
      <c r="I15" s="66" t="s">
        <v>287</v>
      </c>
      <c r="J15" s="66" t="s">
        <v>288</v>
      </c>
      <c r="K15" s="66" t="s">
        <v>295</v>
      </c>
      <c r="L15" s="66" t="s">
        <v>289</v>
      </c>
      <c r="M15" s="66" t="s">
        <v>284</v>
      </c>
      <c r="O15" s="66"/>
      <c r="P15" s="66" t="s">
        <v>287</v>
      </c>
      <c r="Q15" s="66" t="s">
        <v>288</v>
      </c>
      <c r="R15" s="66" t="s">
        <v>295</v>
      </c>
      <c r="S15" s="66" t="s">
        <v>289</v>
      </c>
      <c r="T15" s="66" t="s">
        <v>284</v>
      </c>
      <c r="V15" s="66"/>
      <c r="W15" s="66" t="s">
        <v>287</v>
      </c>
      <c r="X15" s="66" t="s">
        <v>288</v>
      </c>
      <c r="Y15" s="66" t="s">
        <v>295</v>
      </c>
      <c r="Z15" s="66" t="s">
        <v>289</v>
      </c>
      <c r="AA15" s="66" t="s">
        <v>284</v>
      </c>
    </row>
    <row r="16" spans="1:27">
      <c r="A16" s="66" t="s">
        <v>296</v>
      </c>
      <c r="B16" s="66">
        <v>500</v>
      </c>
      <c r="C16" s="66">
        <v>700</v>
      </c>
      <c r="D16" s="66">
        <v>0</v>
      </c>
      <c r="E16" s="66">
        <v>3000</v>
      </c>
      <c r="F16" s="66">
        <v>191.99606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9.2050400000000003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0.49240519999999999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35.557858000000003</v>
      </c>
    </row>
    <row r="23" spans="1:62">
      <c r="A23" s="71" t="s">
        <v>315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297</v>
      </c>
      <c r="B24" s="70"/>
      <c r="C24" s="70"/>
      <c r="D24" s="70"/>
      <c r="E24" s="70"/>
      <c r="F24" s="70"/>
      <c r="H24" s="70" t="s">
        <v>298</v>
      </c>
      <c r="I24" s="70"/>
      <c r="J24" s="70"/>
      <c r="K24" s="70"/>
      <c r="L24" s="70"/>
      <c r="M24" s="70"/>
      <c r="O24" s="70" t="s">
        <v>299</v>
      </c>
      <c r="P24" s="70"/>
      <c r="Q24" s="70"/>
      <c r="R24" s="70"/>
      <c r="S24" s="70"/>
      <c r="T24" s="70"/>
      <c r="V24" s="70" t="s">
        <v>300</v>
      </c>
      <c r="W24" s="70"/>
      <c r="X24" s="70"/>
      <c r="Y24" s="70"/>
      <c r="Z24" s="70"/>
      <c r="AA24" s="70"/>
      <c r="AC24" s="70" t="s">
        <v>316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303</v>
      </c>
      <c r="AY24" s="70"/>
      <c r="AZ24" s="70"/>
      <c r="BA24" s="70"/>
      <c r="BB24" s="70"/>
      <c r="BC24" s="70"/>
      <c r="BE24" s="70" t="s">
        <v>304</v>
      </c>
      <c r="BF24" s="70"/>
      <c r="BG24" s="70"/>
      <c r="BH24" s="70"/>
      <c r="BI24" s="70"/>
      <c r="BJ24" s="70"/>
    </row>
    <row r="25" spans="1:62">
      <c r="A25" s="66"/>
      <c r="B25" s="66" t="s">
        <v>287</v>
      </c>
      <c r="C25" s="66" t="s">
        <v>288</v>
      </c>
      <c r="D25" s="66" t="s">
        <v>295</v>
      </c>
      <c r="E25" s="66" t="s">
        <v>289</v>
      </c>
      <c r="F25" s="66" t="s">
        <v>284</v>
      </c>
      <c r="H25" s="66"/>
      <c r="I25" s="66" t="s">
        <v>287</v>
      </c>
      <c r="J25" s="66" t="s">
        <v>288</v>
      </c>
      <c r="K25" s="66" t="s">
        <v>295</v>
      </c>
      <c r="L25" s="66" t="s">
        <v>317</v>
      </c>
      <c r="M25" s="66" t="s">
        <v>318</v>
      </c>
      <c r="O25" s="66"/>
      <c r="P25" s="66" t="s">
        <v>319</v>
      </c>
      <c r="Q25" s="66" t="s">
        <v>320</v>
      </c>
      <c r="R25" s="66" t="s">
        <v>321</v>
      </c>
      <c r="S25" s="66" t="s">
        <v>322</v>
      </c>
      <c r="T25" s="66" t="s">
        <v>323</v>
      </c>
      <c r="V25" s="66"/>
      <c r="W25" s="66" t="s">
        <v>324</v>
      </c>
      <c r="X25" s="66" t="s">
        <v>325</v>
      </c>
      <c r="Y25" s="66" t="s">
        <v>326</v>
      </c>
      <c r="Z25" s="66" t="s">
        <v>322</v>
      </c>
      <c r="AA25" s="66" t="s">
        <v>327</v>
      </c>
      <c r="AC25" s="66"/>
      <c r="AD25" s="66" t="s">
        <v>328</v>
      </c>
      <c r="AE25" s="66" t="s">
        <v>325</v>
      </c>
      <c r="AF25" s="66" t="s">
        <v>326</v>
      </c>
      <c r="AG25" s="66" t="s">
        <v>322</v>
      </c>
      <c r="AH25" s="66" t="s">
        <v>327</v>
      </c>
      <c r="AJ25" s="66"/>
      <c r="AK25" s="66" t="s">
        <v>328</v>
      </c>
      <c r="AL25" s="66" t="s">
        <v>325</v>
      </c>
      <c r="AM25" s="66" t="s">
        <v>326</v>
      </c>
      <c r="AN25" s="66" t="s">
        <v>322</v>
      </c>
      <c r="AO25" s="66" t="s">
        <v>327</v>
      </c>
      <c r="AQ25" s="66"/>
      <c r="AR25" s="66" t="s">
        <v>328</v>
      </c>
      <c r="AS25" s="66" t="s">
        <v>325</v>
      </c>
      <c r="AT25" s="66" t="s">
        <v>326</v>
      </c>
      <c r="AU25" s="66" t="s">
        <v>322</v>
      </c>
      <c r="AV25" s="66" t="s">
        <v>327</v>
      </c>
      <c r="AX25" s="66"/>
      <c r="AY25" s="66" t="s">
        <v>328</v>
      </c>
      <c r="AZ25" s="66" t="s">
        <v>325</v>
      </c>
      <c r="BA25" s="66" t="s">
        <v>326</v>
      </c>
      <c r="BB25" s="66" t="s">
        <v>322</v>
      </c>
      <c r="BC25" s="66" t="s">
        <v>327</v>
      </c>
      <c r="BE25" s="66"/>
      <c r="BF25" s="66" t="s">
        <v>328</v>
      </c>
      <c r="BG25" s="66" t="s">
        <v>325</v>
      </c>
      <c r="BH25" s="66" t="s">
        <v>326</v>
      </c>
      <c r="BI25" s="66" t="s">
        <v>322</v>
      </c>
      <c r="BJ25" s="66" t="s">
        <v>327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15.367425000000001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1.4209514999999999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0.92482790000000004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11.685946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1.0086373</v>
      </c>
      <c r="AJ26" s="66" t="s">
        <v>329</v>
      </c>
      <c r="AK26" s="66">
        <v>320</v>
      </c>
      <c r="AL26" s="66">
        <v>400</v>
      </c>
      <c r="AM26" s="66">
        <v>0</v>
      </c>
      <c r="AN26" s="66">
        <v>1000</v>
      </c>
      <c r="AO26" s="66">
        <v>227.71301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2.9903252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1.0886667999999999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8.4181070000000004E-4</v>
      </c>
    </row>
    <row r="33" spans="1:68">
      <c r="A33" s="71" t="s">
        <v>330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331</v>
      </c>
      <c r="B34" s="70"/>
      <c r="C34" s="70"/>
      <c r="D34" s="70"/>
      <c r="E34" s="70"/>
      <c r="F34" s="70"/>
      <c r="H34" s="70" t="s">
        <v>332</v>
      </c>
      <c r="I34" s="70"/>
      <c r="J34" s="70"/>
      <c r="K34" s="70"/>
      <c r="L34" s="70"/>
      <c r="M34" s="70"/>
      <c r="O34" s="70" t="s">
        <v>333</v>
      </c>
      <c r="P34" s="70"/>
      <c r="Q34" s="70"/>
      <c r="R34" s="70"/>
      <c r="S34" s="70"/>
      <c r="T34" s="70"/>
      <c r="V34" s="70" t="s">
        <v>334</v>
      </c>
      <c r="W34" s="70"/>
      <c r="X34" s="70"/>
      <c r="Y34" s="70"/>
      <c r="Z34" s="70"/>
      <c r="AA34" s="70"/>
      <c r="AC34" s="70" t="s">
        <v>335</v>
      </c>
      <c r="AD34" s="70"/>
      <c r="AE34" s="70"/>
      <c r="AF34" s="70"/>
      <c r="AG34" s="70"/>
      <c r="AH34" s="70"/>
      <c r="AJ34" s="70" t="s">
        <v>336</v>
      </c>
      <c r="AK34" s="70"/>
      <c r="AL34" s="70"/>
      <c r="AM34" s="70"/>
      <c r="AN34" s="70"/>
      <c r="AO34" s="70"/>
    </row>
    <row r="35" spans="1:68">
      <c r="A35" s="66"/>
      <c r="B35" s="66" t="s">
        <v>328</v>
      </c>
      <c r="C35" s="66" t="s">
        <v>325</v>
      </c>
      <c r="D35" s="66" t="s">
        <v>326</v>
      </c>
      <c r="E35" s="66" t="s">
        <v>322</v>
      </c>
      <c r="F35" s="66" t="s">
        <v>327</v>
      </c>
      <c r="H35" s="66"/>
      <c r="I35" s="66" t="s">
        <v>328</v>
      </c>
      <c r="J35" s="66" t="s">
        <v>325</v>
      </c>
      <c r="K35" s="66" t="s">
        <v>326</v>
      </c>
      <c r="L35" s="66" t="s">
        <v>322</v>
      </c>
      <c r="M35" s="66" t="s">
        <v>327</v>
      </c>
      <c r="O35" s="66"/>
      <c r="P35" s="66" t="s">
        <v>328</v>
      </c>
      <c r="Q35" s="66" t="s">
        <v>325</v>
      </c>
      <c r="R35" s="66" t="s">
        <v>326</v>
      </c>
      <c r="S35" s="66" t="s">
        <v>322</v>
      </c>
      <c r="T35" s="66" t="s">
        <v>327</v>
      </c>
      <c r="V35" s="66"/>
      <c r="W35" s="66" t="s">
        <v>328</v>
      </c>
      <c r="X35" s="66" t="s">
        <v>325</v>
      </c>
      <c r="Y35" s="66" t="s">
        <v>326</v>
      </c>
      <c r="Z35" s="66" t="s">
        <v>322</v>
      </c>
      <c r="AA35" s="66" t="s">
        <v>327</v>
      </c>
      <c r="AC35" s="66"/>
      <c r="AD35" s="66" t="s">
        <v>328</v>
      </c>
      <c r="AE35" s="66" t="s">
        <v>325</v>
      </c>
      <c r="AF35" s="66" t="s">
        <v>326</v>
      </c>
      <c r="AG35" s="66" t="s">
        <v>322</v>
      </c>
      <c r="AH35" s="66" t="s">
        <v>327</v>
      </c>
      <c r="AJ35" s="66"/>
      <c r="AK35" s="66" t="s">
        <v>328</v>
      </c>
      <c r="AL35" s="66" t="s">
        <v>325</v>
      </c>
      <c r="AM35" s="66" t="s">
        <v>326</v>
      </c>
      <c r="AN35" s="66" t="s">
        <v>322</v>
      </c>
      <c r="AO35" s="66" t="s">
        <v>327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180.88246000000001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834.94410000000005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3005.2988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1770.627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23.577145000000002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63.577255000000001</v>
      </c>
    </row>
    <row r="43" spans="1:68">
      <c r="A43" s="71" t="s">
        <v>337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338</v>
      </c>
      <c r="B44" s="70"/>
      <c r="C44" s="70"/>
      <c r="D44" s="70"/>
      <c r="E44" s="70"/>
      <c r="F44" s="70"/>
      <c r="H44" s="70" t="s">
        <v>339</v>
      </c>
      <c r="I44" s="70"/>
      <c r="J44" s="70"/>
      <c r="K44" s="70"/>
      <c r="L44" s="70"/>
      <c r="M44" s="70"/>
      <c r="O44" s="70" t="s">
        <v>340</v>
      </c>
      <c r="P44" s="70"/>
      <c r="Q44" s="70"/>
      <c r="R44" s="70"/>
      <c r="S44" s="70"/>
      <c r="T44" s="70"/>
      <c r="V44" s="70" t="s">
        <v>341</v>
      </c>
      <c r="W44" s="70"/>
      <c r="X44" s="70"/>
      <c r="Y44" s="70"/>
      <c r="Z44" s="70"/>
      <c r="AA44" s="70"/>
      <c r="AC44" s="70" t="s">
        <v>342</v>
      </c>
      <c r="AD44" s="70"/>
      <c r="AE44" s="70"/>
      <c r="AF44" s="70"/>
      <c r="AG44" s="70"/>
      <c r="AH44" s="70"/>
      <c r="AJ44" s="70" t="s">
        <v>343</v>
      </c>
      <c r="AK44" s="70"/>
      <c r="AL44" s="70"/>
      <c r="AM44" s="70"/>
      <c r="AN44" s="70"/>
      <c r="AO44" s="70"/>
      <c r="AQ44" s="70" t="s">
        <v>344</v>
      </c>
      <c r="AR44" s="70"/>
      <c r="AS44" s="70"/>
      <c r="AT44" s="70"/>
      <c r="AU44" s="70"/>
      <c r="AV44" s="70"/>
      <c r="AX44" s="70" t="s">
        <v>345</v>
      </c>
      <c r="AY44" s="70"/>
      <c r="AZ44" s="70"/>
      <c r="BA44" s="70"/>
      <c r="BB44" s="70"/>
      <c r="BC44" s="70"/>
      <c r="BE44" s="70" t="s">
        <v>346</v>
      </c>
      <c r="BF44" s="70"/>
      <c r="BG44" s="70"/>
      <c r="BH44" s="70"/>
      <c r="BI44" s="70"/>
      <c r="BJ44" s="70"/>
    </row>
    <row r="45" spans="1:68">
      <c r="A45" s="66"/>
      <c r="B45" s="66" t="s">
        <v>347</v>
      </c>
      <c r="C45" s="66" t="s">
        <v>348</v>
      </c>
      <c r="D45" s="66" t="s">
        <v>349</v>
      </c>
      <c r="E45" s="66" t="s">
        <v>350</v>
      </c>
      <c r="F45" s="66" t="s">
        <v>351</v>
      </c>
      <c r="H45" s="66"/>
      <c r="I45" s="66" t="s">
        <v>347</v>
      </c>
      <c r="J45" s="66" t="s">
        <v>348</v>
      </c>
      <c r="K45" s="66" t="s">
        <v>349</v>
      </c>
      <c r="L45" s="66" t="s">
        <v>350</v>
      </c>
      <c r="M45" s="66" t="s">
        <v>351</v>
      </c>
      <c r="O45" s="66"/>
      <c r="P45" s="66" t="s">
        <v>347</v>
      </c>
      <c r="Q45" s="66" t="s">
        <v>348</v>
      </c>
      <c r="R45" s="66" t="s">
        <v>349</v>
      </c>
      <c r="S45" s="66" t="s">
        <v>350</v>
      </c>
      <c r="T45" s="66" t="s">
        <v>351</v>
      </c>
      <c r="V45" s="66"/>
      <c r="W45" s="66" t="s">
        <v>347</v>
      </c>
      <c r="X45" s="66" t="s">
        <v>348</v>
      </c>
      <c r="Y45" s="66" t="s">
        <v>349</v>
      </c>
      <c r="Z45" s="66" t="s">
        <v>350</v>
      </c>
      <c r="AA45" s="66" t="s">
        <v>351</v>
      </c>
      <c r="AC45" s="66"/>
      <c r="AD45" s="66" t="s">
        <v>347</v>
      </c>
      <c r="AE45" s="66" t="s">
        <v>348</v>
      </c>
      <c r="AF45" s="66" t="s">
        <v>349</v>
      </c>
      <c r="AG45" s="66" t="s">
        <v>350</v>
      </c>
      <c r="AH45" s="66" t="s">
        <v>351</v>
      </c>
      <c r="AJ45" s="66"/>
      <c r="AK45" s="66" t="s">
        <v>347</v>
      </c>
      <c r="AL45" s="66" t="s">
        <v>348</v>
      </c>
      <c r="AM45" s="66" t="s">
        <v>349</v>
      </c>
      <c r="AN45" s="66" t="s">
        <v>350</v>
      </c>
      <c r="AO45" s="66" t="s">
        <v>351</v>
      </c>
      <c r="AQ45" s="66"/>
      <c r="AR45" s="66" t="s">
        <v>347</v>
      </c>
      <c r="AS45" s="66" t="s">
        <v>348</v>
      </c>
      <c r="AT45" s="66" t="s">
        <v>349</v>
      </c>
      <c r="AU45" s="66" t="s">
        <v>350</v>
      </c>
      <c r="AV45" s="66" t="s">
        <v>351</v>
      </c>
      <c r="AX45" s="66"/>
      <c r="AY45" s="66" t="s">
        <v>347</v>
      </c>
      <c r="AZ45" s="66" t="s">
        <v>348</v>
      </c>
      <c r="BA45" s="66" t="s">
        <v>349</v>
      </c>
      <c r="BB45" s="66" t="s">
        <v>350</v>
      </c>
      <c r="BC45" s="66" t="s">
        <v>351</v>
      </c>
      <c r="BE45" s="66"/>
      <c r="BF45" s="66" t="s">
        <v>347</v>
      </c>
      <c r="BG45" s="66" t="s">
        <v>348</v>
      </c>
      <c r="BH45" s="66" t="s">
        <v>349</v>
      </c>
      <c r="BI45" s="66" t="s">
        <v>350</v>
      </c>
      <c r="BJ45" s="66" t="s">
        <v>351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7.0609684000000001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7.4438342999999998</v>
      </c>
      <c r="O46" s="66" t="s">
        <v>352</v>
      </c>
      <c r="P46" s="66">
        <v>600</v>
      </c>
      <c r="Q46" s="66">
        <v>800</v>
      </c>
      <c r="R46" s="66">
        <v>0</v>
      </c>
      <c r="S46" s="66">
        <v>10000</v>
      </c>
      <c r="T46" s="66">
        <v>315.16388000000001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3.2990802999999999E-3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2.6206459999999998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22.809113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77.827079999999995</v>
      </c>
      <c r="AX46" s="66" t="s">
        <v>353</v>
      </c>
      <c r="AY46" s="66"/>
      <c r="AZ46" s="66"/>
      <c r="BA46" s="66"/>
      <c r="BB46" s="66"/>
      <c r="BC46" s="66"/>
      <c r="BE46" s="66" t="s">
        <v>354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7" sqref="G17"/>
    </sheetView>
  </sheetViews>
  <sheetFormatPr defaultRowHeight="16.5"/>
  <sheetData>
    <row r="1" spans="1:113">
      <c r="A1" s="51" t="s">
        <v>259</v>
      </c>
      <c r="B1" s="51" t="s">
        <v>56</v>
      </c>
      <c r="C1" s="51" t="s">
        <v>260</v>
      </c>
      <c r="D1" s="51" t="s">
        <v>261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>
        <v>33363267</v>
      </c>
      <c r="B2" s="62" t="s">
        <v>355</v>
      </c>
      <c r="C2" s="62" t="s">
        <v>255</v>
      </c>
      <c r="D2" s="62">
        <v>66</v>
      </c>
      <c r="E2" s="62">
        <v>2341.9899999999998</v>
      </c>
      <c r="F2" s="62">
        <v>299.51334000000003</v>
      </c>
      <c r="G2" s="62">
        <v>27.548853000000001</v>
      </c>
      <c r="H2" s="62">
        <v>14.27547</v>
      </c>
      <c r="I2" s="62">
        <v>13.273383000000001</v>
      </c>
      <c r="J2" s="62">
        <v>55.595210000000002</v>
      </c>
      <c r="K2" s="62">
        <v>28.615448000000001</v>
      </c>
      <c r="L2" s="62">
        <v>26.979761</v>
      </c>
      <c r="M2" s="62">
        <v>10.410671000000001</v>
      </c>
      <c r="N2" s="62">
        <v>0.74966319999999997</v>
      </c>
      <c r="O2" s="62">
        <v>4.2142571999999996</v>
      </c>
      <c r="P2" s="62">
        <v>613.58704</v>
      </c>
      <c r="Q2" s="62">
        <v>13.613910000000001</v>
      </c>
      <c r="R2" s="62">
        <v>191.99606</v>
      </c>
      <c r="S2" s="62">
        <v>50.725665999999997</v>
      </c>
      <c r="T2" s="62">
        <v>1695.2446</v>
      </c>
      <c r="U2" s="62">
        <v>0.49240519999999999</v>
      </c>
      <c r="V2" s="62">
        <v>9.2050400000000003</v>
      </c>
      <c r="W2" s="62">
        <v>35.557858000000003</v>
      </c>
      <c r="X2" s="62">
        <v>15.367425000000001</v>
      </c>
      <c r="Y2" s="62">
        <v>1.4209514999999999</v>
      </c>
      <c r="Z2" s="62">
        <v>0.92482790000000004</v>
      </c>
      <c r="AA2" s="62">
        <v>11.685946</v>
      </c>
      <c r="AB2" s="62">
        <v>1.0086373</v>
      </c>
      <c r="AC2" s="62">
        <v>227.71301</v>
      </c>
      <c r="AD2" s="62">
        <v>2.9903252</v>
      </c>
      <c r="AE2" s="62">
        <v>1.0886667999999999</v>
      </c>
      <c r="AF2" s="62">
        <v>8.4181070000000004E-4</v>
      </c>
      <c r="AG2" s="62">
        <v>180.88246000000001</v>
      </c>
      <c r="AH2" s="62">
        <v>115.36967</v>
      </c>
      <c r="AI2" s="62">
        <v>65.512794</v>
      </c>
      <c r="AJ2" s="62">
        <v>834.94410000000005</v>
      </c>
      <c r="AK2" s="62">
        <v>3005.2988</v>
      </c>
      <c r="AL2" s="62">
        <v>23.577145000000002</v>
      </c>
      <c r="AM2" s="62">
        <v>1770.627</v>
      </c>
      <c r="AN2" s="62">
        <v>63.577255000000001</v>
      </c>
      <c r="AO2" s="62">
        <v>7.0609684000000001</v>
      </c>
      <c r="AP2" s="62">
        <v>4.2862590000000003</v>
      </c>
      <c r="AQ2" s="62">
        <v>2.7747090000000001</v>
      </c>
      <c r="AR2" s="62">
        <v>7.4438342999999998</v>
      </c>
      <c r="AS2" s="62">
        <v>315.16388000000001</v>
      </c>
      <c r="AT2" s="62">
        <v>3.2990802999999999E-3</v>
      </c>
      <c r="AU2" s="62">
        <v>2.6206459999999998</v>
      </c>
      <c r="AV2" s="62">
        <v>22.809113</v>
      </c>
      <c r="AW2" s="62">
        <v>77.827079999999995</v>
      </c>
      <c r="AX2" s="62">
        <v>9.3659250000000006E-3</v>
      </c>
      <c r="AY2" s="62">
        <v>1.1783503</v>
      </c>
      <c r="AZ2" s="62">
        <v>172.95113000000001</v>
      </c>
      <c r="BA2" s="62">
        <v>17.59375</v>
      </c>
      <c r="BB2" s="62">
        <v>5.7179216999999998</v>
      </c>
      <c r="BC2" s="62">
        <v>6.9554869999999998</v>
      </c>
      <c r="BD2" s="62">
        <v>4.919397</v>
      </c>
      <c r="BE2" s="62">
        <v>0.11752501</v>
      </c>
      <c r="BF2" s="62">
        <v>0.71759850000000003</v>
      </c>
      <c r="BG2" s="62">
        <v>0</v>
      </c>
      <c r="BH2" s="62">
        <v>0</v>
      </c>
      <c r="BI2" s="62">
        <v>0</v>
      </c>
      <c r="BJ2" s="62">
        <v>1.1685645E-2</v>
      </c>
      <c r="BK2" s="62">
        <v>0</v>
      </c>
      <c r="BL2" s="62">
        <v>8.7289450000000005E-2</v>
      </c>
      <c r="BM2" s="62">
        <v>1.1951381999999999</v>
      </c>
      <c r="BN2" s="62">
        <v>0.56079257000000005</v>
      </c>
      <c r="BO2" s="62">
        <v>26.896274999999999</v>
      </c>
      <c r="BP2" s="62">
        <v>3.7121724999999999</v>
      </c>
      <c r="BQ2" s="62">
        <v>7.3954706000000003</v>
      </c>
      <c r="BR2" s="62">
        <v>30.396248</v>
      </c>
      <c r="BS2" s="62">
        <v>22.201170000000001</v>
      </c>
      <c r="BT2" s="62">
        <v>4.4847299999999999</v>
      </c>
      <c r="BU2" s="62">
        <v>1.5530093999999999E-2</v>
      </c>
      <c r="BV2" s="62">
        <v>1.0226429E-4</v>
      </c>
      <c r="BW2" s="62">
        <v>0.26031115999999999</v>
      </c>
      <c r="BX2" s="62">
        <v>0.47801965000000002</v>
      </c>
      <c r="BY2" s="62">
        <v>5.2500058000000002E-2</v>
      </c>
      <c r="BZ2" s="62">
        <v>1.8339733E-5</v>
      </c>
      <c r="CA2" s="62">
        <v>0.45074892</v>
      </c>
      <c r="CB2" s="62">
        <v>1.9712000000000001E-7</v>
      </c>
      <c r="CC2" s="62">
        <v>3.9326555999999999E-2</v>
      </c>
      <c r="CD2" s="62">
        <v>9.2968690000000007E-2</v>
      </c>
      <c r="CE2" s="62">
        <v>7.2989159999999999E-3</v>
      </c>
      <c r="CF2" s="62">
        <v>2.9568000000000001E-7</v>
      </c>
      <c r="CG2" s="62">
        <v>0</v>
      </c>
      <c r="CH2" s="62">
        <v>5.9136000000000002E-7</v>
      </c>
      <c r="CI2" s="62">
        <v>9.3631999999999996E-7</v>
      </c>
      <c r="CJ2" s="62">
        <v>0.17392152999999999</v>
      </c>
      <c r="CK2" s="62">
        <v>1.7983493E-3</v>
      </c>
      <c r="CL2" s="62">
        <v>0.31215656000000003</v>
      </c>
      <c r="CM2" s="62">
        <v>0.90992200000000001</v>
      </c>
      <c r="CN2" s="62">
        <v>1442.5425</v>
      </c>
      <c r="CO2" s="62">
        <v>2358.0351999999998</v>
      </c>
      <c r="CP2" s="62">
        <v>645.5702</v>
      </c>
      <c r="CQ2" s="62">
        <v>403.68610000000001</v>
      </c>
      <c r="CR2" s="62">
        <v>232.38261</v>
      </c>
      <c r="CS2" s="62">
        <v>366.46597000000003</v>
      </c>
      <c r="CT2" s="62">
        <v>1373.8304000000001</v>
      </c>
      <c r="CU2" s="62">
        <v>580.29516999999998</v>
      </c>
      <c r="CV2" s="62">
        <v>1297.7291</v>
      </c>
      <c r="CW2" s="62">
        <v>556.19029999999998</v>
      </c>
      <c r="CX2" s="62">
        <v>199.15270000000001</v>
      </c>
      <c r="CY2" s="62">
        <v>2068.9421000000002</v>
      </c>
      <c r="CZ2" s="62">
        <v>636.43195000000003</v>
      </c>
      <c r="DA2" s="62">
        <v>1857.1641999999999</v>
      </c>
      <c r="DB2" s="62">
        <v>2148.1667000000002</v>
      </c>
      <c r="DC2" s="62">
        <v>2204.4092000000001</v>
      </c>
      <c r="DD2" s="62">
        <v>3908.1694000000002</v>
      </c>
      <c r="DE2" s="62">
        <v>401.99700000000001</v>
      </c>
      <c r="DF2" s="62">
        <v>3197.2204999999999</v>
      </c>
      <c r="DG2" s="62">
        <v>788.74036000000001</v>
      </c>
      <c r="DH2" s="62">
        <v>29.794453000000001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17.59375</v>
      </c>
      <c r="B6">
        <f>BB2</f>
        <v>5.7179216999999998</v>
      </c>
      <c r="C6">
        <f>BC2</f>
        <v>6.9554869999999998</v>
      </c>
      <c r="D6">
        <f>BD2</f>
        <v>4.919397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258</v>
      </c>
      <c r="C1" s="55" t="s">
        <v>256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257</v>
      </c>
      <c r="B2" s="56">
        <v>19182</v>
      </c>
      <c r="C2" s="57">
        <f ca="1">YEAR(TODAY())-YEAR(B2)+IF(TODAY()&gt;=DATE(YEAR(TODAY()),MONTH(B2),DAY(B2)),0,-1)</f>
        <v>67</v>
      </c>
      <c r="E2" s="53">
        <v>175</v>
      </c>
      <c r="F2" s="54" t="s">
        <v>40</v>
      </c>
      <c r="G2" s="53">
        <v>81</v>
      </c>
      <c r="H2" s="52" t="s">
        <v>42</v>
      </c>
      <c r="I2" s="73">
        <f>ROUND(G3/E3^2,1)</f>
        <v>26.4</v>
      </c>
    </row>
    <row r="3" spans="1:9">
      <c r="E3" s="52">
        <f>E2/100</f>
        <v>1.75</v>
      </c>
      <c r="F3" s="52" t="s">
        <v>41</v>
      </c>
      <c r="G3" s="52">
        <f>G2</f>
        <v>81</v>
      </c>
      <c r="H3" s="52" t="s">
        <v>42</v>
      </c>
      <c r="I3" s="73"/>
    </row>
    <row r="4" spans="1:9">
      <c r="A4" t="s">
        <v>275</v>
      </c>
    </row>
    <row r="5" spans="1:9">
      <c r="B5" s="61">
        <v>43635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tabSelected="1" zoomScale="85" zoomScaleNormal="85" zoomScalePageLayoutView="55" workbookViewId="0">
      <selection activeCell="P8" sqref="P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임영남, ID : 33363267)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02일 13:08:49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V13" sqref="V13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1" t="s">
        <v>197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1:19" ht="18" customHeight="1">
      <c r="A3" s="6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1:19" ht="18" customHeight="1" thickBot="1">
      <c r="A4" s="6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</row>
    <row r="5" spans="1:19" ht="18" customHeight="1">
      <c r="A5" s="6"/>
      <c r="B5" s="143" t="s">
        <v>30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51">
        <f>'개인정보 및 신체계측 입력'!B5</f>
        <v>43635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49"/>
      <c r="D11" s="149"/>
      <c r="E11" s="150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32">
        <f ca="1">'개인정보 및 신체계측 입력'!C2</f>
        <v>67</v>
      </c>
      <c r="G12" s="132"/>
      <c r="H12" s="132"/>
      <c r="I12" s="132"/>
      <c r="K12" s="124">
        <f>'개인정보 및 신체계측 입력'!E2</f>
        <v>175</v>
      </c>
      <c r="L12" s="125"/>
      <c r="M12" s="118">
        <f>'개인정보 및 신체계측 입력'!G2</f>
        <v>81</v>
      </c>
      <c r="N12" s="119"/>
      <c r="O12" s="114" t="s">
        <v>273</v>
      </c>
      <c r="P12" s="108"/>
      <c r="Q12" s="111">
        <f>'개인정보 및 신체계측 입력'!I2</f>
        <v>26.4</v>
      </c>
      <c r="R12" s="111"/>
      <c r="S12" s="111"/>
    </row>
    <row r="13" spans="1:19" ht="18" customHeight="1" thickBot="1">
      <c r="C13" s="152"/>
      <c r="D13" s="152"/>
      <c r="E13" s="153"/>
      <c r="F13" s="133"/>
      <c r="G13" s="133"/>
      <c r="H13" s="133"/>
      <c r="I13" s="133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49" t="s">
        <v>32</v>
      </c>
      <c r="D14" s="149"/>
      <c r="E14" s="150"/>
      <c r="F14" s="112" t="str">
        <f>MID('DRIs DATA'!B1,28,3)</f>
        <v>임영남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52"/>
      <c r="D15" s="152"/>
      <c r="E15" s="153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38" t="s">
        <v>44</v>
      </c>
      <c r="E36" s="138"/>
      <c r="F36" s="138"/>
      <c r="G36" s="138"/>
      <c r="H36" s="138"/>
      <c r="I36" s="35">
        <f>'DRIs DATA'!F8</f>
        <v>78.272000000000006</v>
      </c>
      <c r="J36" s="139" t="s">
        <v>45</v>
      </c>
      <c r="K36" s="139"/>
      <c r="L36" s="139"/>
      <c r="M36" s="139"/>
      <c r="N36" s="36"/>
      <c r="O36" s="137" t="s">
        <v>46</v>
      </c>
      <c r="P36" s="137"/>
      <c r="Q36" s="137"/>
      <c r="R36" s="137"/>
      <c r="S36" s="137"/>
      <c r="T36" s="6"/>
    </row>
    <row r="37" spans="2:20" ht="18" customHeight="1">
      <c r="B37" s="12"/>
      <c r="C37" s="134" t="s">
        <v>183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6"/>
    </row>
    <row r="38" spans="2:20" ht="18" customHeight="1">
      <c r="B38" s="12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6"/>
    </row>
    <row r="39" spans="2:20" ht="18" customHeight="1" thickBot="1">
      <c r="B39" s="1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38" t="s">
        <v>44</v>
      </c>
      <c r="E41" s="138"/>
      <c r="F41" s="138"/>
      <c r="G41" s="138"/>
      <c r="H41" s="138"/>
      <c r="I41" s="35">
        <f>'DRIs DATA'!G8</f>
        <v>7.1989999999999998</v>
      </c>
      <c r="J41" s="139" t="s">
        <v>45</v>
      </c>
      <c r="K41" s="139"/>
      <c r="L41" s="139"/>
      <c r="M41" s="139"/>
      <c r="N41" s="36"/>
      <c r="O41" s="136" t="s">
        <v>50</v>
      </c>
      <c r="P41" s="136"/>
      <c r="Q41" s="136"/>
      <c r="R41" s="136"/>
      <c r="S41" s="136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0" t="s">
        <v>44</v>
      </c>
      <c r="E46" s="140"/>
      <c r="F46" s="140"/>
      <c r="G46" s="140"/>
      <c r="H46" s="140"/>
      <c r="I46" s="35">
        <f>'DRIs DATA'!H8</f>
        <v>14.529</v>
      </c>
      <c r="J46" s="139" t="s">
        <v>45</v>
      </c>
      <c r="K46" s="139"/>
      <c r="L46" s="139"/>
      <c r="M46" s="139"/>
      <c r="N46" s="36"/>
      <c r="O46" s="136" t="s">
        <v>49</v>
      </c>
      <c r="P46" s="136"/>
      <c r="Q46" s="136"/>
      <c r="R46" s="136"/>
      <c r="S46" s="136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5" t="s">
        <v>165</v>
      </c>
      <c r="D69" s="145"/>
      <c r="E69" s="145"/>
      <c r="F69" s="145"/>
      <c r="G69" s="145"/>
      <c r="H69" s="138" t="s">
        <v>171</v>
      </c>
      <c r="I69" s="138"/>
      <c r="J69" s="13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46">
        <f>ROUND('그룹 전체 사용자의 일일 입력'!D6/MAX('그룹 전체 사용자의 일일 입력'!$B$6,'그룹 전체 사용자의 일일 입력'!$C$6,'그룹 전체 사용자의 일일 입력'!$D$6),1)</f>
        <v>0.7</v>
      </c>
      <c r="P69" s="146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5" t="s">
        <v>52</v>
      </c>
      <c r="D72" s="145"/>
      <c r="E72" s="145"/>
      <c r="F72" s="145"/>
      <c r="G72" s="145"/>
      <c r="H72" s="39"/>
      <c r="I72" s="138" t="s">
        <v>53</v>
      </c>
      <c r="J72" s="138"/>
      <c r="K72" s="37">
        <f>ROUND('DRIs DATA'!L8,1)</f>
        <v>8.6999999999999993</v>
      </c>
      <c r="L72" s="37" t="s">
        <v>54</v>
      </c>
      <c r="M72" s="37">
        <f>ROUND('DRIs DATA'!K8,1)</f>
        <v>1.8</v>
      </c>
      <c r="N72" s="139" t="s">
        <v>55</v>
      </c>
      <c r="O72" s="139"/>
      <c r="P72" s="139"/>
      <c r="Q72" s="139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54" t="s">
        <v>270</v>
      </c>
      <c r="C93" s="155"/>
      <c r="D93" s="155"/>
      <c r="E93" s="155"/>
      <c r="F93" s="155"/>
      <c r="G93" s="155"/>
      <c r="H93" s="155"/>
      <c r="I93" s="155"/>
      <c r="J93" s="156"/>
      <c r="L93" s="154" t="s">
        <v>176</v>
      </c>
      <c r="M93" s="155"/>
      <c r="N93" s="155"/>
      <c r="O93" s="155"/>
      <c r="P93" s="155"/>
      <c r="Q93" s="155"/>
      <c r="R93" s="155"/>
      <c r="S93" s="155"/>
      <c r="T93" s="156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25.6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76.709999999999994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272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266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267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15.37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67.239999999999995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271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264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265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262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263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262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262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268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22.61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200.35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269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70.61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6" t="s">
        <v>189</v>
      </c>
      <c r="C209" s="106"/>
      <c r="D209" s="106"/>
      <c r="E209" s="106"/>
      <c r="F209" s="106"/>
      <c r="G209" s="106"/>
      <c r="H209" s="106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356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107:P107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C73:S74"/>
    <mergeCell ref="B80:E80"/>
    <mergeCell ref="L80:P80"/>
    <mergeCell ref="B93:J93"/>
    <mergeCell ref="B209:H209"/>
    <mergeCell ref="B130:M131"/>
    <mergeCell ref="O130:T13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2020-01-30T06:53:00Z</cp:lastPrinted>
  <dcterms:created xsi:type="dcterms:W3CDTF">2015-06-13T08:19:18Z</dcterms:created>
  <dcterms:modified xsi:type="dcterms:W3CDTF">2020-01-30T06:53:14Z</dcterms:modified>
</cp:coreProperties>
</file>