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<sst xmlns="http://schemas.openxmlformats.org/spreadsheetml/2006/main" count="691" uniqueCount="340">
  <si>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</si>
  <si>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</si>
  <si>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</si>
  <si>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</si>
  <si>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</si>
  <si>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</si>
  <si>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</si>
  <si>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</si>
  <si>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</si>
  <si>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</si>
  <si>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</si>
  <si>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</si>
  <si>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</si>
  <si>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</si>
  <si>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</si>
  <si>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</si>
  <si>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</si>
  <si>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</si>
  <si>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</si>
  <si>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</si>
  <si>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</si>
  <si>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</si>
  <si>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</si>
  <si>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</si>
  <si>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</si>
  <si>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</si>
  <si>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</si>
  <si>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</si>
  <si>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</si>
  <si>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</si>
  <si>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</si>
  <si>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</si>
  <si>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</si>
  <si>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</si>
  <si>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</si>
  <si>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</si>
  <si>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</si>
  <si>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</si>
  <si>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</si>
  <si>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</si>
  <si>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</si>
  <si>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</si>
  <si>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</si>
  <si>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</si>
  <si>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</si>
  <si>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</si>
  <si>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</si>
  <si>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</si>
  <si>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</si>
  <si>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</si>
  <si>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</si>
  <si>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</si>
  <si>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</si>
  <si>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</si>
  <si>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</si>
  <si>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</si>
  <si>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</si>
  <si>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</si>
  <si>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</si>
  <si>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</si>
  <si>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</si>
  <si>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</si>
  <si>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</si>
  <si>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</si>
  <si>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</si>
  <si>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</si>
  <si>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</si>
  <si>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</si>
  <si>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</si>
  <si>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</si>
  <si>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</si>
  <si>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</si>
  <si>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</si>
  <si>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</si>
  <si>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</si>
  <si>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</si>
  <si>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</si>
  <si>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</si>
  <si>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</si>
  <si>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</si>
  <si>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</si>
  <si>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</si>
  <si>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</si>
  <si>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</si>
  <si>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</si>
  <si>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</si>
  <si>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</si>
  <si>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</si>
  <si>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</si>
  <si>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</si>
  <si>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</si>
  <si>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</si>
  <si>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</si>
  <si>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</si>
  <si>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</si>
  <si>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</si>
  <si>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</si>
  <si>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</si>
  <si>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</si>
  <si>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</si>
  <si>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</si>
  <si>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</si>
  <si>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</si>
  <si>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</si>
  <si>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</si>
  <si>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</si>
  <si>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</si>
  <si>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</si>
  <si>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</si>
  <si>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</si>
  <si>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</si>
  <si>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</si>
  <si>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</si>
  <si>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</si>
  <si>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</si>
  <si>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</si>
  <si>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</si>
  <si>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</si>
  <si>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</si>
  <si>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</si>
  <si>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</si>
  <si>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</si>
  <si>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</si>
  <si>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</si>
  <si>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</si>
  <si>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</si>
  <si>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</si>
  <si>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</si>
  <si>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</si>
  <si>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</si>
  <si>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</si>
  <si>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</si>
  <si>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</si>
  <si>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</si>
  <si>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</si>
  <si>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</si>
  <si>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</si>
  <si>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</si>
  <si>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</si>
  <si>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</si>
  <si>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</si>
  <si>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</si>
  <si>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</si>
  <si>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</si>
  <si>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</si>
  <si>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</si>
  <si>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</si>
  <si>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</si>
  <si>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</si>
  <si>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</si>
  <si>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</si>
  <si>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</si>
  <si>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</si>
  <si>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</si>
  <si>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</si>
  <si>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</si>
  <si>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</si>
  <si>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</si>
  <si>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</si>
  <si>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</si>
  <si>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</si>
  <si>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</si>
  <si>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</si>
  <si>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</si>
  <si>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</si>
  <si>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</si>
  <si>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</si>
  <si>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</si>
  <si>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</si>
  <si>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</si>
  <si>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</si>
  <si>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</si>
  <si>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</si>
  <si>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</si>
  <si>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</si>
  <si>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</si>
  <si>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</si>
  <si>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</si>
  <si>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</si>
  <si>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</si>
  <si>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</si>
  <si>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</si>
  <si>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</si>
  <si>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</si>
  <si>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</si>
  <si>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</si>
  <si>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</si>
  <si>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</si>
  <si>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</si>
  <si>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</si>
  <si>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</si>
  <si>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</si>
  <si>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</si>
  <si>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</si>
  <si>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</si>
  <si>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</si>
  <si>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</si>
  <si>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</si>
  <si>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</si>
  <si>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</si>
  <si>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</si>
  <si>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</si>
  <si>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</si>
  <si>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</si>
  <si>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</si>
  <si>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</si>
  <si>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</si>
  <si>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</si>
  <si>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</si>
  <si>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</si>
  <si>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</si>
  <si>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</si>
  <si>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</si>
  <si>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</si>
  <si>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</si>
  <si>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</si>
  <si>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</si>
  <si>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</si>
  <si>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</si>
  <si>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</si>
  <si>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</si>
  <si>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</si>
  <si>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</si>
  <si>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</si>
  <si>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</si>
  <si>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</si>
  <si>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</si>
  <si>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</si>
  <si>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</si>
  <si>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</si>
  <si>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</si>
  <si>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</si>
  <si>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</si>
  <si>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</si>
  <si>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</si>
  <si>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</si>
  <si>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</si>
  <si>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</si>
  <si>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</si>
  <si>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</si>
  <si>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</si>
  <si>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</si>
  <si>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</si>
  <si>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</si>
  <si>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</si>
  <si>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</si>
  <si>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</si>
  <si>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</si>
  <si>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</si>
  <si>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</si>
  <si>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</si>
  <si>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</si>
  <si>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</si>
  <si>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</si>
  <si>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</si>
  <si>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</si>
  <si>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</si>
  <si>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</si>
  <si>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</si>
  <si>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</si>
  <si>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</si>
  <si>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</si>
  <si>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</si>
  <si>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</si>
  <si>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</si>
  <si>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</si>
  <si>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</si>
  <si>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</si>
  <si>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</si>
  <si>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</si>
  <si>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</si>
  <si>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</si>
  <si>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</si>
  <si>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</si>
  <si>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</si>
  <si>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</si>
  <si>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정보</t>
    <phoneticPr fontId="1" type="noConversion"/>
  </si>
  <si>
    <t>(설문지 : FFQ 95문항 설문지, 사용자 : 황선종, ID : 33363224)</t>
  </si>
  <si>
    <t>출력시각</t>
    <phoneticPr fontId="1" type="noConversion"/>
  </si>
  <si>
    <t>2020년 01월 02일 13:07:03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</si>
  <si>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</si>
  <si>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</si>
  <si>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</si>
  <si>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</si>
  <si>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</si>
  <si>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</si>
  <si>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</si>
  <si>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</si>
  <si>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</si>
  <si>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</si>
  <si>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</si>
  <si>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</si>
  <si>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</si>
  <si>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</si>
  <si>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</si>
  <si>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</si>
  <si>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</si>
  <si>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</si>
  <si>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</si>
  <si>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</si>
  <si>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</si>
  <si>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</si>
  <si>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</si>
  <si>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</si>
  <si>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</si>
  <si>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</si>
  <si>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</si>
  <si>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</si>
  <si>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</si>
  <si>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</si>
  <si>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</si>
  <si>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</si>
  <si>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</si>
  <si>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</si>
  <si>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</si>
  <si>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</si>
  <si>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</si>
  <si>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</si>
  <si>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</si>
  <si>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</si>
  <si>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</si>
  <si>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</si>
  <si>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</si>
  <si>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</si>
  <si>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</si>
  <si>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</si>
  <si>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</si>
  <si>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</si>
  <si>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</si>
  <si>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</si>
  <si>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</si>
  <si>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</si>
  <si>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</si>
  <si>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</si>
  <si>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</si>
  <si>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</si>
  <si>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</si>
  <si>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</si>
  <si>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황선종</t>
  </si>
  <si>
    <t>1일 교환단위수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</si>
</sst>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99.458600000000004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6181248"/>
        <c:axId val="156183552"/>
      </c:barChart>
      <c:catAx>
        <c:axId val="1561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183552"/>
        <c:crosses val="autoZero"/>
        <c:auto val="1"/>
        <c:lblAlgn val="ctr"/>
        <c:lblOffset val="100"/>
        <c:noMultiLvlLbl val="0"/>
      </c:catAx>
      <c:valAx>
        <c:axId val="15618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61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2.8232868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010816"/>
        <c:axId val="245012352"/>
      </c:barChart>
      <c:catAx>
        <c:axId val="24501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012352"/>
        <c:crosses val="autoZero"/>
        <c:auto val="1"/>
        <c:lblAlgn val="ctr"/>
        <c:lblOffset val="100"/>
        <c:noMultiLvlLbl val="0"/>
      </c:catAx>
      <c:valAx>
        <c:axId val="24501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0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8.8177830000000004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780672"/>
        <c:axId val="310782592"/>
      </c:barChart>
      <c:catAx>
        <c:axId val="3107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782592"/>
        <c:crosses val="autoZero"/>
        <c:auto val="1"/>
        <c:lblAlgn val="ctr"/>
        <c:lblOffset val="100"/>
        <c:noMultiLvlLbl val="0"/>
      </c:catAx>
      <c:valAx>
        <c:axId val="3107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7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1847.2085999999999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14112"/>
        <c:axId val="160315648"/>
      </c:barChart>
      <c:catAx>
        <c:axId val="1603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15648"/>
        <c:crosses val="autoZero"/>
        <c:auto val="1"/>
        <c:lblAlgn val="ctr"/>
        <c:lblOffset val="100"/>
        <c:noMultiLvlLbl val="0"/>
      </c:catAx>
      <c:valAx>
        <c:axId val="16031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4430.9673000000003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29088"/>
        <c:axId val="160330880"/>
      </c:barChart>
      <c:catAx>
        <c:axId val="16032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30880"/>
        <c:crosses val="autoZero"/>
        <c:auto val="1"/>
        <c:lblAlgn val="ctr"/>
        <c:lblOffset val="100"/>
        <c:noMultiLvlLbl val="0"/>
      </c:catAx>
      <c:valAx>
        <c:axId val="160330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265.78280000000001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49184"/>
        <c:axId val="160363264"/>
      </c:barChart>
      <c:catAx>
        <c:axId val="1603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63264"/>
        <c:crosses val="autoZero"/>
        <c:auto val="1"/>
        <c:lblAlgn val="ctr"/>
        <c:lblOffset val="100"/>
        <c:noMultiLvlLbl val="0"/>
      </c:catAx>
      <c:valAx>
        <c:axId val="1603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171.51636999999999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40320"/>
        <c:axId val="160842112"/>
      </c:barChart>
      <c:catAx>
        <c:axId val="1608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42112"/>
        <c:crosses val="autoZero"/>
        <c:auto val="1"/>
        <c:lblAlgn val="ctr"/>
        <c:lblOffset val="100"/>
        <c:noMultiLvlLbl val="0"/>
      </c:catAx>
      <c:valAx>
        <c:axId val="1608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15.654366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56320"/>
        <c:axId val="160874496"/>
      </c:barChart>
      <c:catAx>
        <c:axId val="1608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74496"/>
        <c:crosses val="autoZero"/>
        <c:auto val="1"/>
        <c:lblAlgn val="ctr"/>
        <c:lblOffset val="100"/>
        <c:noMultiLvlLbl val="0"/>
      </c:catAx>
      <c:valAx>
        <c:axId val="16087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890.31994999999995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84608"/>
        <c:axId val="160886144"/>
      </c:barChart>
      <c:catAx>
        <c:axId val="1608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86144"/>
        <c:crosses val="autoZero"/>
        <c:auto val="1"/>
        <c:lblAlgn val="ctr"/>
        <c:lblOffset val="100"/>
        <c:noMultiLvlLbl val="0"/>
      </c:catAx>
      <c:valAx>
        <c:axId val="160886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1.5674936E-2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21088"/>
        <c:axId val="160922624"/>
      </c:barChart>
      <c:catAx>
        <c:axId val="1609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22624"/>
        <c:crosses val="autoZero"/>
        <c:auto val="1"/>
        <c:lblAlgn val="ctr"/>
        <c:lblOffset val="100"/>
        <c:noMultiLvlLbl val="0"/>
      </c:catAx>
      <c:valAx>
        <c:axId val="16092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4.6298275000000002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53472"/>
        <c:axId val="160955008"/>
      </c:barChart>
      <c:catAx>
        <c:axId val="160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55008"/>
        <c:crosses val="autoZero"/>
        <c:auto val="1"/>
        <c:lblAlgn val="ctr"/>
        <c:lblOffset val="100"/>
        <c:noMultiLvlLbl val="0"/>
      </c:catAx>
      <c:valAx>
        <c:axId val="16095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34.051200000000001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15584"/>
        <c:axId val="163291904"/>
      </c:barChart>
      <c:catAx>
        <c:axId val="1625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91904"/>
        <c:crosses val="autoZero"/>
        <c:auto val="1"/>
        <c:lblAlgn val="ctr"/>
        <c:lblOffset val="100"/>
        <c:noMultiLvlLbl val="0"/>
      </c:catAx>
      <c:valAx>
        <c:axId val="16329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1051.9271000000001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47296"/>
        <c:axId val="161048832"/>
      </c:barChart>
      <c:catAx>
        <c:axId val="1610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48832"/>
        <c:crosses val="autoZero"/>
        <c:auto val="1"/>
        <c:lblAlgn val="ctr"/>
        <c:lblOffset val="100"/>
        <c:noMultiLvlLbl val="0"/>
      </c:catAx>
      <c:valAx>
        <c:axId val="16104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129.61670000000001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71872"/>
        <c:axId val="161073408"/>
      </c:barChart>
      <c:catAx>
        <c:axId val="16107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73408"/>
        <c:crosses val="autoZero"/>
        <c:auto val="1"/>
        <c:lblAlgn val="ctr"/>
        <c:lblOffset val="100"/>
        <c:noMultiLvlLbl val="0"/>
      </c:catAx>
      <c:valAx>
        <c:axId val="16107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5.5149999999999997</c:v>
                </c:pt>
                <c:pt idx="1">
                  <c:v>14.14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1177984"/>
        <c:axId val="161179520"/>
      </c:barChart>
      <c:catAx>
        <c:axId val="16117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79520"/>
        <c:crosses val="autoZero"/>
        <c:auto val="1"/>
        <c:lblAlgn val="ctr"/>
        <c:lblOffset val="100"/>
        <c:noMultiLvlLbl val="0"/>
      </c:catAx>
      <c:valAx>
        <c:axId val="1611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12.875482999999999</c:v>
                </c:pt>
                <c:pt idx="1">
                  <c:v>12.148801000000001</c:v>
                </c:pt>
                <c:pt idx="2">
                  <c:v>16.730429000000001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690.03783999999996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22016"/>
        <c:axId val="161227904"/>
      </c:barChart>
      <c:catAx>
        <c:axId val="1612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27904"/>
        <c:crosses val="autoZero"/>
        <c:auto val="1"/>
        <c:lblAlgn val="ctr"/>
        <c:lblOffset val="100"/>
        <c:noMultiLvlLbl val="0"/>
      </c:catAx>
      <c:valAx>
        <c:axId val="161227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23.809446000000001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66688"/>
        <c:axId val="161276672"/>
      </c:barChart>
      <c:catAx>
        <c:axId val="16126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76672"/>
        <c:crosses val="autoZero"/>
        <c:auto val="1"/>
        <c:lblAlgn val="ctr"/>
        <c:lblOffset val="100"/>
        <c:noMultiLvlLbl val="0"/>
      </c:catAx>
      <c:valAx>
        <c:axId val="16127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73.491</c:v>
                </c:pt>
                <c:pt idx="1">
                  <c:v>8.7629999999999999</c:v>
                </c:pt>
                <c:pt idx="2">
                  <c:v>17.745999999999999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466048"/>
        <c:axId val="162500608"/>
      </c:barChart>
      <c:catAx>
        <c:axId val="16246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00608"/>
        <c:crosses val="autoZero"/>
        <c:auto val="1"/>
        <c:lblAlgn val="ctr"/>
        <c:lblOffset val="100"/>
        <c:noMultiLvlLbl val="0"/>
      </c:catAx>
      <c:valAx>
        <c:axId val="16250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46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2813.9713999999999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10720"/>
        <c:axId val="162512256"/>
      </c:barChart>
      <c:catAx>
        <c:axId val="1625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12256"/>
        <c:crosses val="autoZero"/>
        <c:auto val="1"/>
        <c:lblAlgn val="ctr"/>
        <c:lblOffset val="100"/>
        <c:noMultiLvlLbl val="0"/>
      </c:catAx>
      <c:valAx>
        <c:axId val="16251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194.71449999999999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12736"/>
        <c:axId val="162614272"/>
      </c:barChart>
      <c:catAx>
        <c:axId val="16261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14272"/>
        <c:crosses val="autoZero"/>
        <c:auto val="1"/>
        <c:lblAlgn val="ctr"/>
        <c:lblOffset val="100"/>
        <c:noMultiLvlLbl val="0"/>
      </c:catAx>
      <c:valAx>
        <c:axId val="16261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1015.7852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41024"/>
        <c:axId val="162642560"/>
      </c:barChart>
      <c:catAx>
        <c:axId val="1626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42560"/>
        <c:crosses val="autoZero"/>
        <c:auto val="1"/>
        <c:lblAlgn val="ctr"/>
        <c:lblOffset val="100"/>
        <c:noMultiLvlLbl val="0"/>
      </c:catAx>
      <c:valAx>
        <c:axId val="1626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4.1647854000000004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339264"/>
        <c:axId val="163451648"/>
      </c:barChart>
      <c:catAx>
        <c:axId val="16333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451648"/>
        <c:crosses val="autoZero"/>
        <c:auto val="1"/>
        <c:lblAlgn val="ctr"/>
        <c:lblOffset val="100"/>
        <c:noMultiLvlLbl val="0"/>
      </c:catAx>
      <c:valAx>
        <c:axId val="16345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3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6898.0959999999995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85696"/>
        <c:axId val="162687232"/>
      </c:barChart>
      <c:catAx>
        <c:axId val="1626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87232"/>
        <c:crosses val="autoZero"/>
        <c:auto val="1"/>
        <c:lblAlgn val="ctr"/>
        <c:lblOffset val="100"/>
        <c:noMultiLvlLbl val="0"/>
      </c:catAx>
      <c:valAx>
        <c:axId val="1626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21.229748000000001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18080"/>
        <c:axId val="162719616"/>
      </c:barChart>
      <c:catAx>
        <c:axId val="1627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19616"/>
        <c:crosses val="autoZero"/>
        <c:auto val="1"/>
        <c:lblAlgn val="ctr"/>
        <c:lblOffset val="100"/>
        <c:noMultiLvlLbl val="0"/>
      </c:catAx>
      <c:valAx>
        <c:axId val="16271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1.7566363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75040"/>
        <c:axId val="162776576"/>
      </c:barChart>
      <c:catAx>
        <c:axId val="1627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76576"/>
        <c:crosses val="autoZero"/>
        <c:auto val="1"/>
        <c:lblAlgn val="ctr"/>
        <c:lblOffset val="100"/>
        <c:noMultiLvlLbl val="0"/>
      </c:catAx>
      <c:valAx>
        <c:axId val="16277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7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309.63855000000001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293248"/>
        <c:axId val="164296192"/>
      </c:barChart>
      <c:catAx>
        <c:axId val="16429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296192"/>
        <c:crosses val="autoZero"/>
        <c:auto val="1"/>
        <c:lblAlgn val="ctr"/>
        <c:lblOffset val="100"/>
        <c:noMultiLvlLbl val="0"/>
      </c:catAx>
      <c:valAx>
        <c:axId val="16429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2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1.7428675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002880"/>
        <c:axId val="181814016"/>
      </c:barChart>
      <c:catAx>
        <c:axId val="16900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814016"/>
        <c:crosses val="autoZero"/>
        <c:auto val="1"/>
        <c:lblAlgn val="ctr"/>
        <c:lblOffset val="100"/>
        <c:noMultiLvlLbl val="0"/>
      </c:catAx>
      <c:valAx>
        <c:axId val="18181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0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20.743200000000002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78048"/>
        <c:axId val="204483200"/>
      </c:barChart>
      <c:catAx>
        <c:axId val="1885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483200"/>
        <c:crosses val="autoZero"/>
        <c:auto val="1"/>
        <c:lblAlgn val="ctr"/>
        <c:lblOffset val="100"/>
        <c:noMultiLvlLbl val="0"/>
      </c:catAx>
      <c:valAx>
        <c:axId val="20448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1.7566363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4672"/>
        <c:axId val="232355328"/>
      </c:barChart>
      <c:catAx>
        <c:axId val="23132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355328"/>
        <c:crosses val="autoZero"/>
        <c:auto val="1"/>
        <c:lblAlgn val="ctr"/>
        <c:lblOffset val="100"/>
        <c:noMultiLvlLbl val="0"/>
      </c:catAx>
      <c:valAx>
        <c:axId val="23235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619.00890000000004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871232"/>
        <c:axId val="235895808"/>
      </c:barChart>
      <c:catAx>
        <c:axId val="2358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895808"/>
        <c:crosses val="autoZero"/>
        <c:auto val="1"/>
        <c:lblAlgn val="ctr"/>
        <c:lblOffset val="100"/>
        <c:noMultiLvlLbl val="0"/>
      </c:catAx>
      <c:valAx>
        <c:axId val="23589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8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23.005692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095552"/>
        <c:axId val="241210112"/>
      </c:barChart>
      <c:catAx>
        <c:axId val="2370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1210112"/>
        <c:crosses val="autoZero"/>
        <c:auto val="1"/>
        <c:lblAlgn val="ctr"/>
        <c:lblOffset val="100"/>
        <c:noMultiLvlLbl val="0"/>
      </c:catAx>
      <c:valAx>
        <c:axId val="24121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황선종, ID : 33363224)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02일 13:07:03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2400</v>
      </c>
      <c r="C6" s="60">
        <f>'DRIs DATA 입력'!C6</f>
        <v>2813.9713999999999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99.458600000000004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34.051200000000001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73.491</v>
      </c>
      <c r="G8" s="60">
        <f>'DRIs DATA 입력'!G8</f>
        <v>8.7629999999999999</v>
      </c>
      <c r="H8" s="60">
        <f>'DRIs DATA 입력'!H8</f>
        <v>17.745999999999999</v>
      </c>
      <c r="I8" s="47"/>
      <c r="J8" s="60" t="s">
        <v>217</v>
      </c>
      <c r="K8" s="60">
        <f>'DRIs DATA 입력'!K8</f>
        <v>5.5149999999999997</v>
      </c>
      <c r="L8" s="60">
        <f>'DRIs DATA 입력'!L8</f>
        <v>14.14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690.03783999999996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23.809446000000001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4.1647854000000004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309.63855000000001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194.71449999999999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2.1323957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1.7428675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20.743200000000002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1.7566363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619.00890000000004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23.005692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2.8232868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8.8177830000000004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1015.7852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1847.2085999999999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6898.0959999999995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4430.9673000000003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265.78280000000001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171.51636999999999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21.229748000000001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15.654366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890.31994999999995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1.5674936E-2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4.6298275000000002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1051.9271000000001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129.61670000000001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8" sqref="J48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69" t="s">
        <v>280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281</v>
      </c>
      <c r="B4" s="68"/>
      <c r="C4" s="68"/>
      <c r="E4" s="70" t="s">
        <v>282</v>
      </c>
      <c r="F4" s="71"/>
      <c r="G4" s="71"/>
      <c r="H4" s="72"/>
      <c r="J4" s="70" t="s">
        <v>283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284</v>
      </c>
      <c r="V4" s="68"/>
      <c r="W4" s="68"/>
      <c r="X4" s="68"/>
      <c r="Y4" s="68"/>
      <c r="Z4" s="68"/>
    </row>
    <row r="5" spans="1:27">
      <c r="A5" s="64"/>
      <c r="B5" s="64" t="s">
        <v>285</v>
      </c>
      <c r="C5" s="64" t="s">
        <v>286</v>
      </c>
      <c r="E5" s="64"/>
      <c r="F5" s="64" t="s">
        <v>51</v>
      </c>
      <c r="G5" s="64" t="s">
        <v>287</v>
      </c>
      <c r="H5" s="64" t="s">
        <v>47</v>
      </c>
      <c r="J5" s="64"/>
      <c r="K5" s="64" t="s">
        <v>288</v>
      </c>
      <c r="L5" s="64" t="s">
        <v>289</v>
      </c>
      <c r="N5" s="64"/>
      <c r="O5" s="64" t="s">
        <v>290</v>
      </c>
      <c r="P5" s="64" t="s">
        <v>291</v>
      </c>
      <c r="Q5" s="64" t="s">
        <v>292</v>
      </c>
      <c r="R5" s="64" t="s">
        <v>293</v>
      </c>
      <c r="S5" s="64" t="s">
        <v>286</v>
      </c>
      <c r="U5" s="64"/>
      <c r="V5" s="64" t="s">
        <v>290</v>
      </c>
      <c r="W5" s="64" t="s">
        <v>291</v>
      </c>
      <c r="X5" s="64" t="s">
        <v>292</v>
      </c>
      <c r="Y5" s="64" t="s">
        <v>293</v>
      </c>
      <c r="Z5" s="64" t="s">
        <v>286</v>
      </c>
    </row>
    <row r="6" spans="1:27">
      <c r="A6" s="64" t="s">
        <v>281</v>
      </c>
      <c r="B6" s="64">
        <v>2400</v>
      </c>
      <c r="C6" s="64">
        <v>2813.9713999999999</v>
      </c>
      <c r="E6" s="64" t="s">
        <v>294</v>
      </c>
      <c r="F6" s="64">
        <v>55</v>
      </c>
      <c r="G6" s="64">
        <v>15</v>
      </c>
      <c r="H6" s="64">
        <v>7</v>
      </c>
      <c r="J6" s="64" t="s">
        <v>295</v>
      </c>
      <c r="K6" s="64">
        <v>0.1</v>
      </c>
      <c r="L6" s="64">
        <v>4</v>
      </c>
      <c r="N6" s="64" t="s">
        <v>296</v>
      </c>
      <c r="O6" s="64">
        <v>50</v>
      </c>
      <c r="P6" s="64">
        <v>60</v>
      </c>
      <c r="Q6" s="64">
        <v>0</v>
      </c>
      <c r="R6" s="64">
        <v>0</v>
      </c>
      <c r="S6" s="64">
        <v>99.458600000000004</v>
      </c>
      <c r="U6" s="64" t="s">
        <v>297</v>
      </c>
      <c r="V6" s="64">
        <v>0</v>
      </c>
      <c r="W6" s="64">
        <v>0</v>
      </c>
      <c r="X6" s="64">
        <v>25</v>
      </c>
      <c r="Y6" s="64">
        <v>0</v>
      </c>
      <c r="Z6" s="64">
        <v>34.051200000000001</v>
      </c>
    </row>
    <row r="7" spans="1:27">
      <c r="E7" s="64" t="s">
        <v>298</v>
      </c>
      <c r="F7" s="64">
        <v>65</v>
      </c>
      <c r="G7" s="64">
        <v>30</v>
      </c>
      <c r="H7" s="64">
        <v>20</v>
      </c>
      <c r="J7" s="64" t="s">
        <v>298</v>
      </c>
      <c r="K7" s="64">
        <v>1</v>
      </c>
      <c r="L7" s="64">
        <v>10</v>
      </c>
    </row>
    <row r="8" spans="1:27">
      <c r="E8" s="64" t="s">
        <v>299</v>
      </c>
      <c r="F8" s="64">
        <v>73.491</v>
      </c>
      <c r="G8" s="64">
        <v>8.7629999999999999</v>
      </c>
      <c r="H8" s="64">
        <v>17.745999999999999</v>
      </c>
      <c r="J8" s="64" t="s">
        <v>299</v>
      </c>
      <c r="K8" s="64">
        <v>5.5149999999999997</v>
      </c>
      <c r="L8" s="64">
        <v>14.14</v>
      </c>
    </row>
    <row r="13" spans="1:27">
      <c r="A13" s="67" t="s">
        <v>300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301</v>
      </c>
      <c r="B14" s="68"/>
      <c r="C14" s="68"/>
      <c r="D14" s="68"/>
      <c r="E14" s="68"/>
      <c r="F14" s="68"/>
      <c r="H14" s="68" t="s">
        <v>302</v>
      </c>
      <c r="I14" s="68"/>
      <c r="J14" s="68"/>
      <c r="K14" s="68"/>
      <c r="L14" s="68"/>
      <c r="M14" s="68"/>
      <c r="O14" s="68" t="s">
        <v>303</v>
      </c>
      <c r="P14" s="68"/>
      <c r="Q14" s="68"/>
      <c r="R14" s="68"/>
      <c r="S14" s="68"/>
      <c r="T14" s="68"/>
      <c r="V14" s="68" t="s">
        <v>304</v>
      </c>
      <c r="W14" s="68"/>
      <c r="X14" s="68"/>
      <c r="Y14" s="68"/>
      <c r="Z14" s="68"/>
      <c r="AA14" s="68"/>
    </row>
    <row r="15" spans="1:27">
      <c r="A15" s="64"/>
      <c r="B15" s="64" t="s">
        <v>290</v>
      </c>
      <c r="C15" s="64" t="s">
        <v>305</v>
      </c>
      <c r="D15" s="64" t="s">
        <v>292</v>
      </c>
      <c r="E15" s="64" t="s">
        <v>293</v>
      </c>
      <c r="F15" s="64" t="s">
        <v>306</v>
      </c>
      <c r="H15" s="64"/>
      <c r="I15" s="64" t="s">
        <v>290</v>
      </c>
      <c r="J15" s="64" t="s">
        <v>305</v>
      </c>
      <c r="K15" s="64" t="s">
        <v>307</v>
      </c>
      <c r="L15" s="64" t="s">
        <v>293</v>
      </c>
      <c r="M15" s="64" t="s">
        <v>306</v>
      </c>
      <c r="O15" s="64"/>
      <c r="P15" s="64" t="s">
        <v>290</v>
      </c>
      <c r="Q15" s="64" t="s">
        <v>291</v>
      </c>
      <c r="R15" s="64" t="s">
        <v>307</v>
      </c>
      <c r="S15" s="64" t="s">
        <v>293</v>
      </c>
      <c r="T15" s="64" t="s">
        <v>286</v>
      </c>
      <c r="V15" s="64"/>
      <c r="W15" s="64" t="s">
        <v>290</v>
      </c>
      <c r="X15" s="64" t="s">
        <v>291</v>
      </c>
      <c r="Y15" s="64" t="s">
        <v>307</v>
      </c>
      <c r="Z15" s="64" t="s">
        <v>293</v>
      </c>
      <c r="AA15" s="64" t="s">
        <v>306</v>
      </c>
    </row>
    <row r="16" spans="1:27">
      <c r="A16" s="64" t="s">
        <v>308</v>
      </c>
      <c r="B16" s="64">
        <v>550</v>
      </c>
      <c r="C16" s="64">
        <v>750</v>
      </c>
      <c r="D16" s="64">
        <v>0</v>
      </c>
      <c r="E16" s="64">
        <v>3000</v>
      </c>
      <c r="F16" s="64">
        <v>690.03783999999996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23.809446000000001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4.1647854000000004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309.63855000000001</v>
      </c>
    </row>
    <row r="23" spans="1:62">
      <c r="A23" s="67" t="s">
        <v>309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310</v>
      </c>
      <c r="B24" s="68"/>
      <c r="C24" s="68"/>
      <c r="D24" s="68"/>
      <c r="E24" s="68"/>
      <c r="F24" s="68"/>
      <c r="H24" s="68" t="s">
        <v>311</v>
      </c>
      <c r="I24" s="68"/>
      <c r="J24" s="68"/>
      <c r="K24" s="68"/>
      <c r="L24" s="68"/>
      <c r="M24" s="68"/>
      <c r="O24" s="68" t="s">
        <v>312</v>
      </c>
      <c r="P24" s="68"/>
      <c r="Q24" s="68"/>
      <c r="R24" s="68"/>
      <c r="S24" s="68"/>
      <c r="T24" s="68"/>
      <c r="V24" s="68" t="s">
        <v>313</v>
      </c>
      <c r="W24" s="68"/>
      <c r="X24" s="68"/>
      <c r="Y24" s="68"/>
      <c r="Z24" s="68"/>
      <c r="AA24" s="68"/>
      <c r="AC24" s="68" t="s">
        <v>314</v>
      </c>
      <c r="AD24" s="68"/>
      <c r="AE24" s="68"/>
      <c r="AF24" s="68"/>
      <c r="AG24" s="68"/>
      <c r="AH24" s="68"/>
      <c r="AJ24" s="68" t="s">
        <v>315</v>
      </c>
      <c r="AK24" s="68"/>
      <c r="AL24" s="68"/>
      <c r="AM24" s="68"/>
      <c r="AN24" s="68"/>
      <c r="AO24" s="68"/>
      <c r="AQ24" s="68" t="s">
        <v>316</v>
      </c>
      <c r="AR24" s="68"/>
      <c r="AS24" s="68"/>
      <c r="AT24" s="68"/>
      <c r="AU24" s="68"/>
      <c r="AV24" s="68"/>
      <c r="AX24" s="68" t="s">
        <v>317</v>
      </c>
      <c r="AY24" s="68"/>
      <c r="AZ24" s="68"/>
      <c r="BA24" s="68"/>
      <c r="BB24" s="68"/>
      <c r="BC24" s="68"/>
      <c r="BE24" s="68" t="s">
        <v>318</v>
      </c>
      <c r="BF24" s="68"/>
      <c r="BG24" s="68"/>
      <c r="BH24" s="68"/>
      <c r="BI24" s="68"/>
      <c r="BJ24" s="68"/>
    </row>
    <row r="25" spans="1:62">
      <c r="A25" s="64"/>
      <c r="B25" s="64" t="s">
        <v>290</v>
      </c>
      <c r="C25" s="64" t="s">
        <v>291</v>
      </c>
      <c r="D25" s="64" t="s">
        <v>292</v>
      </c>
      <c r="E25" s="64" t="s">
        <v>293</v>
      </c>
      <c r="F25" s="64" t="s">
        <v>286</v>
      </c>
      <c r="H25" s="64"/>
      <c r="I25" s="64" t="s">
        <v>290</v>
      </c>
      <c r="J25" s="64" t="s">
        <v>291</v>
      </c>
      <c r="K25" s="64" t="s">
        <v>292</v>
      </c>
      <c r="L25" s="64" t="s">
        <v>293</v>
      </c>
      <c r="M25" s="64" t="s">
        <v>286</v>
      </c>
      <c r="O25" s="64"/>
      <c r="P25" s="64" t="s">
        <v>290</v>
      </c>
      <c r="Q25" s="64" t="s">
        <v>291</v>
      </c>
      <c r="R25" s="64" t="s">
        <v>292</v>
      </c>
      <c r="S25" s="64" t="s">
        <v>293</v>
      </c>
      <c r="T25" s="64" t="s">
        <v>286</v>
      </c>
      <c r="V25" s="64"/>
      <c r="W25" s="64" t="s">
        <v>290</v>
      </c>
      <c r="X25" s="64" t="s">
        <v>291</v>
      </c>
      <c r="Y25" s="64" t="s">
        <v>292</v>
      </c>
      <c r="Z25" s="64" t="s">
        <v>293</v>
      </c>
      <c r="AA25" s="64" t="s">
        <v>286</v>
      </c>
      <c r="AC25" s="64"/>
      <c r="AD25" s="64" t="s">
        <v>290</v>
      </c>
      <c r="AE25" s="64" t="s">
        <v>291</v>
      </c>
      <c r="AF25" s="64" t="s">
        <v>292</v>
      </c>
      <c r="AG25" s="64" t="s">
        <v>293</v>
      </c>
      <c r="AH25" s="64" t="s">
        <v>286</v>
      </c>
      <c r="AJ25" s="64"/>
      <c r="AK25" s="64" t="s">
        <v>290</v>
      </c>
      <c r="AL25" s="64" t="s">
        <v>291</v>
      </c>
      <c r="AM25" s="64" t="s">
        <v>292</v>
      </c>
      <c r="AN25" s="64" t="s">
        <v>293</v>
      </c>
      <c r="AO25" s="64" t="s">
        <v>286</v>
      </c>
      <c r="AQ25" s="64"/>
      <c r="AR25" s="64" t="s">
        <v>290</v>
      </c>
      <c r="AS25" s="64" t="s">
        <v>291</v>
      </c>
      <c r="AT25" s="64" t="s">
        <v>292</v>
      </c>
      <c r="AU25" s="64" t="s">
        <v>293</v>
      </c>
      <c r="AV25" s="64" t="s">
        <v>286</v>
      </c>
      <c r="AX25" s="64"/>
      <c r="AY25" s="64" t="s">
        <v>290</v>
      </c>
      <c r="AZ25" s="64" t="s">
        <v>291</v>
      </c>
      <c r="BA25" s="64" t="s">
        <v>292</v>
      </c>
      <c r="BB25" s="64" t="s">
        <v>293</v>
      </c>
      <c r="BC25" s="64" t="s">
        <v>286</v>
      </c>
      <c r="BE25" s="64"/>
      <c r="BF25" s="64" t="s">
        <v>290</v>
      </c>
      <c r="BG25" s="64" t="s">
        <v>291</v>
      </c>
      <c r="BH25" s="64" t="s">
        <v>292</v>
      </c>
      <c r="BI25" s="64" t="s">
        <v>293</v>
      </c>
      <c r="BJ25" s="64" t="s">
        <v>286</v>
      </c>
    </row>
    <row r="26" spans="1:62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194.71449999999999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2.1323957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1.7428675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20.743200000000002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1.7566363</v>
      </c>
      <c r="AJ26" s="64" t="s">
        <v>319</v>
      </c>
      <c r="AK26" s="64">
        <v>320</v>
      </c>
      <c r="AL26" s="64">
        <v>400</v>
      </c>
      <c r="AM26" s="64">
        <v>0</v>
      </c>
      <c r="AN26" s="64">
        <v>1000</v>
      </c>
      <c r="AO26" s="64">
        <v>619.00890000000004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23.005692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2.8232868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8.8177830000000004</v>
      </c>
    </row>
    <row r="33" spans="1:68">
      <c r="A33" s="67" t="s">
        <v>320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6"/>
      <c r="BL33" s="66"/>
      <c r="BM33" s="66"/>
      <c r="BN33" s="66"/>
      <c r="BO33" s="66"/>
      <c r="BP33" s="66"/>
    </row>
    <row r="34" spans="1:68">
      <c r="A34" s="68" t="s">
        <v>178</v>
      </c>
      <c r="B34" s="68"/>
      <c r="C34" s="68"/>
      <c r="D34" s="68"/>
      <c r="E34" s="68"/>
      <c r="F34" s="68"/>
      <c r="H34" s="68" t="s">
        <v>321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322</v>
      </c>
      <c r="W34" s="68"/>
      <c r="X34" s="68"/>
      <c r="Y34" s="68"/>
      <c r="Z34" s="68"/>
      <c r="AA34" s="68"/>
      <c r="AC34" s="68" t="s">
        <v>323</v>
      </c>
      <c r="AD34" s="68"/>
      <c r="AE34" s="68"/>
      <c r="AF34" s="68"/>
      <c r="AG34" s="68"/>
      <c r="AH34" s="68"/>
      <c r="AJ34" s="68" t="s">
        <v>324</v>
      </c>
      <c r="AK34" s="68"/>
      <c r="AL34" s="68"/>
      <c r="AM34" s="68"/>
      <c r="AN34" s="68"/>
      <c r="AO34" s="68"/>
    </row>
    <row r="35" spans="1:68">
      <c r="A35" s="64"/>
      <c r="B35" s="64" t="s">
        <v>290</v>
      </c>
      <c r="C35" s="64" t="s">
        <v>291</v>
      </c>
      <c r="D35" s="64" t="s">
        <v>292</v>
      </c>
      <c r="E35" s="64" t="s">
        <v>293</v>
      </c>
      <c r="F35" s="64" t="s">
        <v>286</v>
      </c>
      <c r="H35" s="64"/>
      <c r="I35" s="64" t="s">
        <v>290</v>
      </c>
      <c r="J35" s="64" t="s">
        <v>291</v>
      </c>
      <c r="K35" s="64" t="s">
        <v>292</v>
      </c>
      <c r="L35" s="64" t="s">
        <v>293</v>
      </c>
      <c r="M35" s="64" t="s">
        <v>286</v>
      </c>
      <c r="O35" s="64"/>
      <c r="P35" s="64" t="s">
        <v>290</v>
      </c>
      <c r="Q35" s="64" t="s">
        <v>291</v>
      </c>
      <c r="R35" s="64" t="s">
        <v>292</v>
      </c>
      <c r="S35" s="64" t="s">
        <v>293</v>
      </c>
      <c r="T35" s="64" t="s">
        <v>286</v>
      </c>
      <c r="V35" s="64"/>
      <c r="W35" s="64" t="s">
        <v>290</v>
      </c>
      <c r="X35" s="64" t="s">
        <v>291</v>
      </c>
      <c r="Y35" s="64" t="s">
        <v>292</v>
      </c>
      <c r="Z35" s="64" t="s">
        <v>293</v>
      </c>
      <c r="AA35" s="64" t="s">
        <v>286</v>
      </c>
      <c r="AC35" s="64"/>
      <c r="AD35" s="64" t="s">
        <v>290</v>
      </c>
      <c r="AE35" s="64" t="s">
        <v>291</v>
      </c>
      <c r="AF35" s="64" t="s">
        <v>292</v>
      </c>
      <c r="AG35" s="64" t="s">
        <v>293</v>
      </c>
      <c r="AH35" s="64" t="s">
        <v>286</v>
      </c>
      <c r="AJ35" s="64"/>
      <c r="AK35" s="64" t="s">
        <v>290</v>
      </c>
      <c r="AL35" s="64" t="s">
        <v>291</v>
      </c>
      <c r="AM35" s="64" t="s">
        <v>292</v>
      </c>
      <c r="AN35" s="64" t="s">
        <v>293</v>
      </c>
      <c r="AO35" s="64" t="s">
        <v>286</v>
      </c>
    </row>
    <row r="36" spans="1:68">
      <c r="A36" s="64" t="s">
        <v>17</v>
      </c>
      <c r="B36" s="64">
        <v>630</v>
      </c>
      <c r="C36" s="64">
        <v>800</v>
      </c>
      <c r="D36" s="64">
        <v>0</v>
      </c>
      <c r="E36" s="64">
        <v>2500</v>
      </c>
      <c r="F36" s="64">
        <v>1015.7852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1847.2085999999999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6898.0959999999995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4430.9673000000003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265.78280000000001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171.51636999999999</v>
      </c>
    </row>
    <row r="43" spans="1:68">
      <c r="A43" s="67" t="s">
        <v>325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326</v>
      </c>
      <c r="B44" s="68"/>
      <c r="C44" s="68"/>
      <c r="D44" s="68"/>
      <c r="E44" s="68"/>
      <c r="F44" s="68"/>
      <c r="H44" s="68" t="s">
        <v>327</v>
      </c>
      <c r="I44" s="68"/>
      <c r="J44" s="68"/>
      <c r="K44" s="68"/>
      <c r="L44" s="68"/>
      <c r="M44" s="68"/>
      <c r="O44" s="68" t="s">
        <v>328</v>
      </c>
      <c r="P44" s="68"/>
      <c r="Q44" s="68"/>
      <c r="R44" s="68"/>
      <c r="S44" s="68"/>
      <c r="T44" s="68"/>
      <c r="V44" s="68" t="s">
        <v>329</v>
      </c>
      <c r="W44" s="68"/>
      <c r="X44" s="68"/>
      <c r="Y44" s="68"/>
      <c r="Z44" s="68"/>
      <c r="AA44" s="68"/>
      <c r="AC44" s="68" t="s">
        <v>330</v>
      </c>
      <c r="AD44" s="68"/>
      <c r="AE44" s="68"/>
      <c r="AF44" s="68"/>
      <c r="AG44" s="68"/>
      <c r="AH44" s="68"/>
      <c r="AJ44" s="68" t="s">
        <v>331</v>
      </c>
      <c r="AK44" s="68"/>
      <c r="AL44" s="68"/>
      <c r="AM44" s="68"/>
      <c r="AN44" s="68"/>
      <c r="AO44" s="68"/>
      <c r="AQ44" s="68" t="s">
        <v>332</v>
      </c>
      <c r="AR44" s="68"/>
      <c r="AS44" s="68"/>
      <c r="AT44" s="68"/>
      <c r="AU44" s="68"/>
      <c r="AV44" s="68"/>
      <c r="AX44" s="68" t="s">
        <v>333</v>
      </c>
      <c r="AY44" s="68"/>
      <c r="AZ44" s="68"/>
      <c r="BA44" s="68"/>
      <c r="BB44" s="68"/>
      <c r="BC44" s="68"/>
      <c r="BE44" s="68" t="s">
        <v>334</v>
      </c>
      <c r="BF44" s="68"/>
      <c r="BG44" s="68"/>
      <c r="BH44" s="68"/>
      <c r="BI44" s="68"/>
      <c r="BJ44" s="68"/>
    </row>
    <row r="45" spans="1:68">
      <c r="A45" s="64"/>
      <c r="B45" s="64" t="s">
        <v>290</v>
      </c>
      <c r="C45" s="64" t="s">
        <v>291</v>
      </c>
      <c r="D45" s="64" t="s">
        <v>292</v>
      </c>
      <c r="E45" s="64" t="s">
        <v>293</v>
      </c>
      <c r="F45" s="64" t="s">
        <v>286</v>
      </c>
      <c r="H45" s="64"/>
      <c r="I45" s="64" t="s">
        <v>290</v>
      </c>
      <c r="J45" s="64" t="s">
        <v>291</v>
      </c>
      <c r="K45" s="64" t="s">
        <v>292</v>
      </c>
      <c r="L45" s="64" t="s">
        <v>293</v>
      </c>
      <c r="M45" s="64" t="s">
        <v>286</v>
      </c>
      <c r="O45" s="64"/>
      <c r="P45" s="64" t="s">
        <v>290</v>
      </c>
      <c r="Q45" s="64" t="s">
        <v>291</v>
      </c>
      <c r="R45" s="64" t="s">
        <v>292</v>
      </c>
      <c r="S45" s="64" t="s">
        <v>293</v>
      </c>
      <c r="T45" s="64" t="s">
        <v>286</v>
      </c>
      <c r="V45" s="64"/>
      <c r="W45" s="64" t="s">
        <v>290</v>
      </c>
      <c r="X45" s="64" t="s">
        <v>291</v>
      </c>
      <c r="Y45" s="64" t="s">
        <v>292</v>
      </c>
      <c r="Z45" s="64" t="s">
        <v>293</v>
      </c>
      <c r="AA45" s="64" t="s">
        <v>286</v>
      </c>
      <c r="AC45" s="64"/>
      <c r="AD45" s="64" t="s">
        <v>290</v>
      </c>
      <c r="AE45" s="64" t="s">
        <v>291</v>
      </c>
      <c r="AF45" s="64" t="s">
        <v>292</v>
      </c>
      <c r="AG45" s="64" t="s">
        <v>293</v>
      </c>
      <c r="AH45" s="64" t="s">
        <v>286</v>
      </c>
      <c r="AJ45" s="64"/>
      <c r="AK45" s="64" t="s">
        <v>290</v>
      </c>
      <c r="AL45" s="64" t="s">
        <v>291</v>
      </c>
      <c r="AM45" s="64" t="s">
        <v>292</v>
      </c>
      <c r="AN45" s="64" t="s">
        <v>293</v>
      </c>
      <c r="AO45" s="64" t="s">
        <v>286</v>
      </c>
      <c r="AQ45" s="64"/>
      <c r="AR45" s="64" t="s">
        <v>290</v>
      </c>
      <c r="AS45" s="64" t="s">
        <v>291</v>
      </c>
      <c r="AT45" s="64" t="s">
        <v>292</v>
      </c>
      <c r="AU45" s="64" t="s">
        <v>293</v>
      </c>
      <c r="AV45" s="64" t="s">
        <v>286</v>
      </c>
      <c r="AX45" s="64"/>
      <c r="AY45" s="64" t="s">
        <v>290</v>
      </c>
      <c r="AZ45" s="64" t="s">
        <v>291</v>
      </c>
      <c r="BA45" s="64" t="s">
        <v>292</v>
      </c>
      <c r="BB45" s="64" t="s">
        <v>293</v>
      </c>
      <c r="BC45" s="64" t="s">
        <v>286</v>
      </c>
      <c r="BE45" s="64"/>
      <c r="BF45" s="64" t="s">
        <v>290</v>
      </c>
      <c r="BG45" s="64" t="s">
        <v>291</v>
      </c>
      <c r="BH45" s="64" t="s">
        <v>292</v>
      </c>
      <c r="BI45" s="64" t="s">
        <v>293</v>
      </c>
      <c r="BJ45" s="64" t="s">
        <v>286</v>
      </c>
    </row>
    <row r="46" spans="1:68">
      <c r="A46" s="64" t="s">
        <v>23</v>
      </c>
      <c r="B46" s="64">
        <v>8</v>
      </c>
      <c r="C46" s="64">
        <v>10</v>
      </c>
      <c r="D46" s="64">
        <v>0</v>
      </c>
      <c r="E46" s="64">
        <v>45</v>
      </c>
      <c r="F46" s="64">
        <v>21.229748000000001</v>
      </c>
      <c r="H46" s="64" t="s">
        <v>24</v>
      </c>
      <c r="I46" s="64">
        <v>8</v>
      </c>
      <c r="J46" s="64">
        <v>10</v>
      </c>
      <c r="K46" s="64">
        <v>0</v>
      </c>
      <c r="L46" s="64">
        <v>35</v>
      </c>
      <c r="M46" s="64">
        <v>15.654366</v>
      </c>
      <c r="O46" s="64" t="s">
        <v>335</v>
      </c>
      <c r="P46" s="64">
        <v>600</v>
      </c>
      <c r="Q46" s="64">
        <v>800</v>
      </c>
      <c r="R46" s="64">
        <v>0</v>
      </c>
      <c r="S46" s="64">
        <v>10000</v>
      </c>
      <c r="T46" s="64">
        <v>890.31994999999995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1.5674936E-2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4.6298275000000002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1051.9271000000001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129.61670000000001</v>
      </c>
      <c r="AX46" s="64" t="s">
        <v>336</v>
      </c>
      <c r="AY46" s="64"/>
      <c r="AZ46" s="64"/>
      <c r="BA46" s="64"/>
      <c r="BB46" s="64"/>
      <c r="BC46" s="64"/>
      <c r="BE46" s="64" t="s">
        <v>337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3" sqref="B3"/>
    </sheetView>
  </sheetViews>
  <sheetFormatPr defaultRowHeight="16.5"/>
  <sheetData>
    <row r="1" spans="1:113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>
        <v>33363224</v>
      </c>
      <c r="B2" s="62" t="s">
        <v>338</v>
      </c>
      <c r="C2" s="62" t="s">
        <v>255</v>
      </c>
      <c r="D2" s="62">
        <v>49</v>
      </c>
      <c r="E2" s="62">
        <v>2813.9713999999999</v>
      </c>
      <c r="F2" s="62">
        <v>411.88265999999999</v>
      </c>
      <c r="G2" s="62">
        <v>49.114863999999997</v>
      </c>
      <c r="H2" s="62">
        <v>26.063687999999999</v>
      </c>
      <c r="I2" s="62">
        <v>23.051174</v>
      </c>
      <c r="J2" s="62">
        <v>99.458600000000004</v>
      </c>
      <c r="K2" s="62">
        <v>48.919173999999998</v>
      </c>
      <c r="L2" s="62">
        <v>50.539430000000003</v>
      </c>
      <c r="M2" s="62">
        <v>34.051200000000001</v>
      </c>
      <c r="N2" s="62">
        <v>5.2580046999999999</v>
      </c>
      <c r="O2" s="62">
        <v>19.076830000000001</v>
      </c>
      <c r="P2" s="62">
        <v>1427.0102999999999</v>
      </c>
      <c r="Q2" s="62">
        <v>33.317123000000002</v>
      </c>
      <c r="R2" s="62">
        <v>690.03783999999996</v>
      </c>
      <c r="S2" s="62">
        <v>110.01903</v>
      </c>
      <c r="T2" s="62">
        <v>6960.2250000000004</v>
      </c>
      <c r="U2" s="62">
        <v>4.1647854000000004</v>
      </c>
      <c r="V2" s="62">
        <v>23.809446000000001</v>
      </c>
      <c r="W2" s="62">
        <v>309.63855000000001</v>
      </c>
      <c r="X2" s="62">
        <v>194.71449999999999</v>
      </c>
      <c r="Y2" s="62">
        <v>2.1323957</v>
      </c>
      <c r="Z2" s="62">
        <v>1.7428675</v>
      </c>
      <c r="AA2" s="62">
        <v>20.743200000000002</v>
      </c>
      <c r="AB2" s="62">
        <v>1.7566363</v>
      </c>
      <c r="AC2" s="62">
        <v>619.00890000000004</v>
      </c>
      <c r="AD2" s="62">
        <v>23.005692</v>
      </c>
      <c r="AE2" s="62">
        <v>2.8232868</v>
      </c>
      <c r="AF2" s="62">
        <v>8.8177830000000004</v>
      </c>
      <c r="AG2" s="62">
        <v>1015.7852</v>
      </c>
      <c r="AH2" s="62">
        <v>422.8578</v>
      </c>
      <c r="AI2" s="62">
        <v>592.92740000000003</v>
      </c>
      <c r="AJ2" s="62">
        <v>1847.2085999999999</v>
      </c>
      <c r="AK2" s="62">
        <v>6898.0959999999995</v>
      </c>
      <c r="AL2" s="62">
        <v>265.78280000000001</v>
      </c>
      <c r="AM2" s="62">
        <v>4430.9673000000003</v>
      </c>
      <c r="AN2" s="62">
        <v>171.51636999999999</v>
      </c>
      <c r="AO2" s="62">
        <v>21.229748000000001</v>
      </c>
      <c r="AP2" s="62">
        <v>14.258236</v>
      </c>
      <c r="AQ2" s="62">
        <v>6.9715122999999997</v>
      </c>
      <c r="AR2" s="62">
        <v>15.654366</v>
      </c>
      <c r="AS2" s="62">
        <v>890.31994999999995</v>
      </c>
      <c r="AT2" s="62">
        <v>1.5674936E-2</v>
      </c>
      <c r="AU2" s="62">
        <v>4.6298275000000002</v>
      </c>
      <c r="AV2" s="62">
        <v>1051.9271000000001</v>
      </c>
      <c r="AW2" s="62">
        <v>129.61670000000001</v>
      </c>
      <c r="AX2" s="62">
        <v>0.16041656000000001</v>
      </c>
      <c r="AY2" s="62">
        <v>2.3832814999999998</v>
      </c>
      <c r="AZ2" s="62">
        <v>368.9221</v>
      </c>
      <c r="BA2" s="62">
        <v>41.811095999999999</v>
      </c>
      <c r="BB2" s="62">
        <v>12.875482999999999</v>
      </c>
      <c r="BC2" s="62">
        <v>12.148801000000001</v>
      </c>
      <c r="BD2" s="62">
        <v>16.730429000000001</v>
      </c>
      <c r="BE2" s="62">
        <v>1.0863003</v>
      </c>
      <c r="BF2" s="62">
        <v>6.9823937000000003</v>
      </c>
      <c r="BG2" s="62">
        <v>0</v>
      </c>
      <c r="BH2" s="62">
        <v>5.1040000000000002E-2</v>
      </c>
      <c r="BI2" s="62">
        <v>3.9267499999999997E-2</v>
      </c>
      <c r="BJ2" s="62">
        <v>0.14226821000000001</v>
      </c>
      <c r="BK2" s="62">
        <v>0</v>
      </c>
      <c r="BL2" s="62">
        <v>0.3165635</v>
      </c>
      <c r="BM2" s="62">
        <v>2.5741364999999998</v>
      </c>
      <c r="BN2" s="62">
        <v>0.69432073999999999</v>
      </c>
      <c r="BO2" s="62">
        <v>48.859158000000001</v>
      </c>
      <c r="BP2" s="62">
        <v>5.2797270000000003</v>
      </c>
      <c r="BQ2" s="62">
        <v>13.275632</v>
      </c>
      <c r="BR2" s="62">
        <v>48.605086999999997</v>
      </c>
      <c r="BS2" s="62">
        <v>42.86168</v>
      </c>
      <c r="BT2" s="62">
        <v>7.3152889999999999</v>
      </c>
      <c r="BU2" s="62">
        <v>2.2297661999999999E-2</v>
      </c>
      <c r="BV2" s="62">
        <v>6.9231745000000004E-3</v>
      </c>
      <c r="BW2" s="62">
        <v>0.50190440000000003</v>
      </c>
      <c r="BX2" s="62">
        <v>1.3443316999999999</v>
      </c>
      <c r="BY2" s="62">
        <v>0.11938736</v>
      </c>
      <c r="BZ2" s="62">
        <v>1.8909419E-3</v>
      </c>
      <c r="CA2" s="62">
        <v>1.0199214000000001</v>
      </c>
      <c r="CB2" s="62">
        <v>3.3871189999999999E-4</v>
      </c>
      <c r="CC2" s="62">
        <v>0.20686436</v>
      </c>
      <c r="CD2" s="62">
        <v>3.9671736000000002</v>
      </c>
      <c r="CE2" s="62">
        <v>8.0773429999999993E-2</v>
      </c>
      <c r="CF2" s="62">
        <v>0.11174074000000001</v>
      </c>
      <c r="CG2" s="62">
        <v>2.9999999000000001E-6</v>
      </c>
      <c r="CH2" s="62">
        <v>2.3349346999999999E-2</v>
      </c>
      <c r="CI2" s="62">
        <v>2.5332670000000001E-3</v>
      </c>
      <c r="CJ2" s="62">
        <v>9.8972519999999999</v>
      </c>
      <c r="CK2" s="62">
        <v>1.9751731000000002E-2</v>
      </c>
      <c r="CL2" s="62">
        <v>0.45710469999999997</v>
      </c>
      <c r="CM2" s="62">
        <v>2.7273762000000001</v>
      </c>
      <c r="CN2" s="62">
        <v>3646.5610000000001</v>
      </c>
      <c r="CO2" s="62">
        <v>6380.5757000000003</v>
      </c>
      <c r="CP2" s="62">
        <v>3851.6257000000001</v>
      </c>
      <c r="CQ2" s="62">
        <v>1396.6271999999999</v>
      </c>
      <c r="CR2" s="62">
        <v>718.4547</v>
      </c>
      <c r="CS2" s="62">
        <v>712.50080000000003</v>
      </c>
      <c r="CT2" s="62">
        <v>3594.8552</v>
      </c>
      <c r="CU2" s="62">
        <v>2324.058</v>
      </c>
      <c r="CV2" s="62">
        <v>2191.9407000000001</v>
      </c>
      <c r="CW2" s="62">
        <v>2533.1017999999999</v>
      </c>
      <c r="CX2" s="62">
        <v>734.87750000000005</v>
      </c>
      <c r="CY2" s="62">
        <v>4536.1836000000003</v>
      </c>
      <c r="CZ2" s="62">
        <v>1997.9636</v>
      </c>
      <c r="DA2" s="62">
        <v>5485.9129999999996</v>
      </c>
      <c r="DB2" s="62">
        <v>4883.6890000000003</v>
      </c>
      <c r="DC2" s="62">
        <v>7713.9673000000003</v>
      </c>
      <c r="DD2" s="62">
        <v>12463.775</v>
      </c>
      <c r="DE2" s="62">
        <v>2479.4740000000002</v>
      </c>
      <c r="DF2" s="62">
        <v>5773.7290000000003</v>
      </c>
      <c r="DG2" s="62">
        <v>2935.7507000000001</v>
      </c>
      <c r="DH2" s="62">
        <v>329.15127999999999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41.811095999999999</v>
      </c>
      <c r="B6">
        <f>BB2</f>
        <v>12.875482999999999</v>
      </c>
      <c r="C6">
        <f>BC2</f>
        <v>12.148801000000001</v>
      </c>
      <c r="D6">
        <f>BD2</f>
        <v>16.730429000000001</v>
      </c>
    </row>
    <row r="7" spans="1:113">
      <c r="B7">
        <f>ROUND(B6/MAX($B$6,$C$6,$D$6),1)</f>
        <v>0.8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258</v>
      </c>
      <c r="C1" s="55" t="s">
        <v>256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257</v>
      </c>
      <c r="B2" s="56">
        <v>25542</v>
      </c>
      <c r="C2" s="57">
        <f ca="1">YEAR(TODAY())-YEAR(B2)+IF(TODAY()&gt;=DATE(YEAR(TODAY()),MONTH(B2),DAY(B2)),0,-1)</f>
        <v>50</v>
      </c>
      <c r="E2" s="53">
        <v>171</v>
      </c>
      <c r="F2" s="54" t="s">
        <v>40</v>
      </c>
      <c r="G2" s="53">
        <v>66.7</v>
      </c>
      <c r="H2" s="52" t="s">
        <v>42</v>
      </c>
      <c r="I2" s="73">
        <f>ROUND(G3/E3^2,1)</f>
        <v>22.8</v>
      </c>
    </row>
    <row r="3" spans="1:9">
      <c r="E3" s="52">
        <f>E2/100</f>
        <v>1.71</v>
      </c>
      <c r="F3" s="52" t="s">
        <v>41</v>
      </c>
      <c r="G3" s="52">
        <f>G2</f>
        <v>66.7</v>
      </c>
      <c r="H3" s="52" t="s">
        <v>42</v>
      </c>
      <c r="I3" s="73"/>
    </row>
    <row r="4" spans="1:9">
      <c r="A4" t="s">
        <v>275</v>
      </c>
    </row>
    <row r="5" spans="1:9">
      <c r="B5" s="61">
        <v>43635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황선종, ID : 33363224)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02일 13:07:03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topLeftCell="A202" zoomScaleNormal="100" zoomScalePageLayoutView="10" workbookViewId="0">
      <selection activeCell="P211" sqref="P21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03" t="s">
        <v>31</v>
      </c>
      <c r="D10" s="103"/>
      <c r="E10" s="104"/>
      <c r="F10" s="107">
        <f>'개인정보 및 신체계측 입력'!B5</f>
        <v>43635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103" t="s">
        <v>33</v>
      </c>
      <c r="D12" s="103"/>
      <c r="E12" s="104"/>
      <c r="F12" s="119">
        <f ca="1">'개인정보 및 신체계측 입력'!C2</f>
        <v>50</v>
      </c>
      <c r="G12" s="119"/>
      <c r="H12" s="119"/>
      <c r="I12" s="119"/>
      <c r="K12" s="141">
        <f>'개인정보 및 신체계측 입력'!E2</f>
        <v>171</v>
      </c>
      <c r="L12" s="142"/>
      <c r="M12" s="135">
        <f>'개인정보 및 신체계측 입력'!G2</f>
        <v>66.7</v>
      </c>
      <c r="N12" s="136"/>
      <c r="O12" s="131" t="s">
        <v>273</v>
      </c>
      <c r="P12" s="128"/>
      <c r="Q12" s="108">
        <f>'개인정보 및 신체계측 입력'!I2</f>
        <v>22.8</v>
      </c>
      <c r="R12" s="108"/>
      <c r="S12" s="108"/>
    </row>
    <row r="13" spans="1:19" ht="18" customHeight="1" thickBot="1">
      <c r="C13" s="110"/>
      <c r="D13" s="110"/>
      <c r="E13" s="111"/>
      <c r="F13" s="120"/>
      <c r="G13" s="120"/>
      <c r="H13" s="120"/>
      <c r="I13" s="120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>
      <c r="C14" s="105" t="s">
        <v>32</v>
      </c>
      <c r="D14" s="105"/>
      <c r="E14" s="106"/>
      <c r="F14" s="109" t="str">
        <f>MID('DRIs DATA'!B1,28,3)</f>
        <v>황선종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>
      <c r="C15" s="110"/>
      <c r="D15" s="110"/>
      <c r="E15" s="111"/>
      <c r="F15" s="121"/>
      <c r="G15" s="121"/>
      <c r="H15" s="121"/>
      <c r="I15" s="121"/>
      <c r="K15" s="145"/>
      <c r="L15" s="146"/>
      <c r="M15" s="139"/>
      <c r="N15" s="140"/>
      <c r="O15" s="134"/>
      <c r="P15" s="130"/>
      <c r="Q15" s="121"/>
      <c r="R15" s="121"/>
      <c r="S15" s="12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2" t="s">
        <v>43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4"/>
    </row>
    <row r="20" spans="2:20" ht="18" customHeight="1" thickBot="1"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73.491</v>
      </c>
      <c r="J36" s="101" t="s">
        <v>45</v>
      </c>
      <c r="K36" s="101"/>
      <c r="L36" s="101"/>
      <c r="M36" s="101"/>
      <c r="N36" s="36"/>
      <c r="O36" s="124" t="s">
        <v>46</v>
      </c>
      <c r="P36" s="124"/>
      <c r="Q36" s="124"/>
      <c r="R36" s="124"/>
      <c r="S36" s="124"/>
      <c r="T36" s="6"/>
    </row>
    <row r="37" spans="2:20" ht="18" customHeight="1">
      <c r="B37" s="12"/>
      <c r="C37" s="122" t="s">
        <v>183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6"/>
    </row>
    <row r="38" spans="2:20" ht="18" customHeight="1">
      <c r="B38" s="1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6"/>
    </row>
    <row r="39" spans="2:20" ht="18" customHeight="1" thickBot="1">
      <c r="B39" s="12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8.7629999999999999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>
      <c r="B42" s="6"/>
      <c r="C42" s="118" t="s">
        <v>185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6"/>
    </row>
    <row r="43" spans="2:20" ht="18" customHeight="1">
      <c r="B43" s="6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6"/>
    </row>
    <row r="44" spans="2:20" ht="18" customHeight="1" thickBot="1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25" t="s">
        <v>44</v>
      </c>
      <c r="E46" s="125"/>
      <c r="F46" s="125"/>
      <c r="G46" s="125"/>
      <c r="H46" s="125"/>
      <c r="I46" s="35">
        <f>'DRIs DATA'!H8</f>
        <v>17.745999999999999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>
      <c r="B47" s="6"/>
      <c r="C47" s="118" t="s">
        <v>184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6"/>
    </row>
    <row r="48" spans="2:20" ht="18" customHeight="1" thickBot="1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2" t="s">
        <v>192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4"/>
    </row>
    <row r="54" spans="1:20" ht="18" customHeight="1" thickBot="1">
      <c r="B54" s="115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1</v>
      </c>
      <c r="P69" s="99"/>
      <c r="Q69" s="38" t="s">
        <v>55</v>
      </c>
      <c r="R69" s="36"/>
      <c r="S69" s="36"/>
      <c r="T69" s="6"/>
    </row>
    <row r="70" spans="2:21" ht="18" customHeight="1" thickBot="1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14.1</v>
      </c>
      <c r="L72" s="37" t="s">
        <v>54</v>
      </c>
      <c r="M72" s="37">
        <f>ROUND('DRIs DATA'!K8,1)</f>
        <v>5.5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>
      <c r="B73" s="6"/>
      <c r="C73" s="118" t="s">
        <v>182</v>
      </c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6"/>
      <c r="U73" s="13"/>
    </row>
    <row r="74" spans="2:21" ht="18" customHeight="1" thickBot="1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2" t="s">
        <v>193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4"/>
    </row>
    <row r="78" spans="2:21" ht="18" customHeight="1" thickBot="1">
      <c r="B78" s="115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7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76" t="s">
        <v>270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>
      <c r="B94" s="91" t="s">
        <v>172</v>
      </c>
      <c r="C94" s="86"/>
      <c r="D94" s="86"/>
      <c r="E94" s="86"/>
      <c r="F94" s="92">
        <f>ROUND('DRIs DATA'!F16/'DRIs DATA'!C16*100,2)</f>
        <v>92.01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198.41</v>
      </c>
      <c r="R94" s="86" t="s">
        <v>168</v>
      </c>
      <c r="S94" s="86"/>
      <c r="T94" s="8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2" t="s">
        <v>194</v>
      </c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4"/>
    </row>
    <row r="105" spans="2:21" ht="18" customHeight="1" thickBot="1"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7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272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266</v>
      </c>
      <c r="C120" s="89"/>
      <c r="D120" s="89"/>
      <c r="E120" s="89"/>
      <c r="F120" s="89"/>
      <c r="G120" s="89"/>
      <c r="H120" s="89"/>
      <c r="I120" s="89"/>
      <c r="J120" s="90"/>
      <c r="L120" s="88" t="s">
        <v>267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4" t="s">
        <v>172</v>
      </c>
      <c r="C121" s="16"/>
      <c r="D121" s="16"/>
      <c r="E121" s="15"/>
      <c r="F121" s="92">
        <f>ROUND('DRIs DATA'!F26/'DRIs DATA'!C26*100,2)</f>
        <v>194.71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117.11</v>
      </c>
      <c r="R121" s="86" t="s">
        <v>167</v>
      </c>
      <c r="S121" s="86"/>
      <c r="T121" s="8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271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2" t="s">
        <v>264</v>
      </c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4"/>
      <c r="N130" s="58"/>
      <c r="O130" s="112" t="s">
        <v>265</v>
      </c>
      <c r="P130" s="113"/>
      <c r="Q130" s="113"/>
      <c r="R130" s="113"/>
      <c r="S130" s="113"/>
      <c r="T130" s="114"/>
    </row>
    <row r="131" spans="2:21" ht="18" customHeight="1" thickBot="1">
      <c r="B131" s="115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7"/>
      <c r="N131" s="58"/>
      <c r="O131" s="115"/>
      <c r="P131" s="116"/>
      <c r="Q131" s="116"/>
      <c r="R131" s="116"/>
      <c r="S131" s="116"/>
      <c r="T131" s="11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262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263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262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262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2" t="s">
        <v>195</v>
      </c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4"/>
    </row>
    <row r="156" spans="2:21" ht="18" customHeight="1" thickBot="1">
      <c r="B156" s="115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7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268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3" t="s">
        <v>172</v>
      </c>
      <c r="C172" s="20"/>
      <c r="D172" s="20"/>
      <c r="E172" s="6"/>
      <c r="F172" s="92">
        <f>ROUND('DRIs DATA'!F36/'DRIs DATA'!C36*100,2)</f>
        <v>126.97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459.87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269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3" t="s">
        <v>172</v>
      </c>
      <c r="C197" s="20"/>
      <c r="D197" s="20"/>
      <c r="E197" s="6"/>
      <c r="F197" s="92">
        <f>ROUND('DRIs DATA'!F46/'DRIs DATA'!C46*100,2)</f>
        <v>212.3</v>
      </c>
      <c r="G197" s="92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>
      <c r="K205" s="10"/>
    </row>
    <row r="206" spans="2:20" ht="18" customHeight="1">
      <c r="B206" s="112" t="s">
        <v>196</v>
      </c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4"/>
    </row>
    <row r="207" spans="2:20" ht="18" customHeight="1" thickBot="1">
      <c r="B207" s="115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26" t="s">
        <v>189</v>
      </c>
      <c r="C209" s="126"/>
      <c r="D209" s="126"/>
      <c r="E209" s="126"/>
      <c r="F209" s="126"/>
      <c r="G209" s="126"/>
      <c r="H209" s="126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339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B209:H209"/>
    <mergeCell ref="B130:M131"/>
    <mergeCell ref="O130:T13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L107:P107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C73:S74"/>
    <mergeCell ref="B80:E80"/>
    <mergeCell ref="L80:P80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B93:J93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2020-01-30T05:47:56Z</dcterms:modified>
</cp:coreProperties>
</file>