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7_췌장암_Pancreatic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<sst xmlns="http://schemas.openxmlformats.org/spreadsheetml/2006/main" count="692" uniqueCount="283">
  <si>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</si>
  <si>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</si>
  <si>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</si>
  <si>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</si>
  <si>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</si>
  <si>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</si>
  <si>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</si>
  <si>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</si>
  <si>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</si>
  <si>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</si>
  <si>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</si>
  <si>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</si>
  <si>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</si>
  <si>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</si>
  <si>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</si>
  <si>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</si>
  <si>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</si>
  <si>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</si>
  <si>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</si>
  <si>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</si>
  <si>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</si>
  <si>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</si>
  <si>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</si>
  <si>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</si>
  <si>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</si>
  <si>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</si>
  <si>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</si>
  <si>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</si>
  <si>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</si>
  <si>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</si>
  <si>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</si>
  <si>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</si>
  <si>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</si>
  <si>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</si>
  <si>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</si>
  <si>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</si>
  <si>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</si>
  <si>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</si>
  <si>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</si>
  <si>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</si>
  <si>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</si>
  <si>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</si>
  <si>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</si>
  <si>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</si>
  <si>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</si>
  <si>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</si>
  <si>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</si>
  <si>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</si>
  <si>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</si>
  <si>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</si>
  <si>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</si>
  <si>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</si>
  <si>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</si>
  <si>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</si>
  <si>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</si>
  <si>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</si>
  <si>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</si>
  <si>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</si>
  <si>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</si>
  <si>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</si>
  <si>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</si>
  <si>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</si>
  <si>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</si>
  <si>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</si>
  <si>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</si>
  <si>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</si>
  <si>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</si>
  <si>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</si>
  <si>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</si>
  <si>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</si>
  <si>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</si>
  <si>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</si>
  <si>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</si>
  <si>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</si>
  <si>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</si>
  <si>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</si>
  <si>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</si>
  <si>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</si>
  <si>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</si>
  <si>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</si>
  <si>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</si>
  <si>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</si>
  <si>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</si>
  <si>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</si>
  <si>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</si>
  <si>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</si>
  <si>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</si>
  <si>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</si>
  <si>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</si>
  <si>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</si>
  <si>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</si>
  <si>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</si>
  <si>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</si>
  <si>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</si>
  <si>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</si>
  <si>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</si>
  <si>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</si>
  <si>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</si>
  <si>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</si>
  <si>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</si>
  <si>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</si>
  <si>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</si>
  <si>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</si>
  <si>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</si>
  <si>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</si>
  <si>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</si>
  <si>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</si>
  <si>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</si>
  <si>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</si>
  <si>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</si>
  <si>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</si>
  <si>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</si>
  <si>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</si>
  <si>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</si>
  <si>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</si>
  <si>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</si>
  <si>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</si>
  <si>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</si>
  <si>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</si>
  <si>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</si>
  <si>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</si>
  <si>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</si>
  <si>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</si>
  <si>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</si>
  <si>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</si>
  <si>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</si>
  <si>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</si>
  <si>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</si>
  <si>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</si>
  <si>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</si>
  <si>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</si>
  <si>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</si>
  <si>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</si>
  <si>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</si>
  <si>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</si>
  <si>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</si>
  <si>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</si>
  <si>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</si>
  <si>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</si>
  <si>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</si>
  <si>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</si>
  <si>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</si>
  <si>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</si>
  <si>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</si>
  <si>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</si>
  <si>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</si>
  <si>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</si>
  <si>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</si>
  <si>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</si>
  <si>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</si>
  <si>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</si>
  <si>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</si>
  <si>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</si>
  <si>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</si>
  <si>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</si>
  <si>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</si>
  <si>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</si>
  <si>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</si>
  <si>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</si>
  <si>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</si>
  <si>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</si>
  <si>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</si>
  <si>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</si>
  <si>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</si>
  <si>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</si>
  <si>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</si>
  <si>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</si>
  <si>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</si>
  <si>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</si>
  <si>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</si>
  <si>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</si>
  <si>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</si>
  <si>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</si>
  <si>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</si>
  <si>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</si>
  <si>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</si>
  <si>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</si>
  <si>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</si>
  <si>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</si>
  <si>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</si>
  <si>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</si>
  <si>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</si>
  <si>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</si>
  <si>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</si>
  <si>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</si>
  <si>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</si>
  <si>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</si>
  <si>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</si>
  <si>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</si>
  <si>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</si>
  <si>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</si>
  <si>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</si>
  <si>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</si>
  <si>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</si>
  <si>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</si>
  <si>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</si>
  <si>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</si>
  <si>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</si>
  <si>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</si>
  <si>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</si>
  <si>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</si>
  <si>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</si>
  <si>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</si>
  <si>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</si>
  <si>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</si>
  <si>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</si>
  <si>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</si>
  <si>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</si>
  <si>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</si>
  <si>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</si>
  <si>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</si>
  <si>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</si>
  <si>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</si>
  <si>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</si>
  <si>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</si>
  <si>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</si>
  <si>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</si>
  <si>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</si>
  <si>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</si>
  <si>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</si>
  <si>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</si>
  <si>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</si>
  <si>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</si>
  <si>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</si>
  <si>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</si>
  <si>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</si>
  <si>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</si>
  <si>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</si>
  <si>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</si>
  <si>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</si>
  <si>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</si>
  <si>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</si>
  <si>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</si>
  <si>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</si>
  <si>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</si>
  <si>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</si>
  <si>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</si>
  <si>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</si>
  <si>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</si>
  <si>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</si>
  <si>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</si>
  <si>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</si>
  <si>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</si>
  <si>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</si>
  <si>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</si>
  <si>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</si>
  <si>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</si>
  <si>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</si>
  <si>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</si>
  <si>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</si>
  <si>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</si>
  <si>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</si>
  <si>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</si>
  <si>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</si>
  <si>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</si>
  <si>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</si>
  <si>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</si>
  <si>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</si>
  <si>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</si>
  <si>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</si>
  <si>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</si>
  <si>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</si>
  <si>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</si>
  <si>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</si>
  <si>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</si>
  <si>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</si>
  <si>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</si>
  <si>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</si>
  <si>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</si>
  <si>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</si>
  <si>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</si>
  <si>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</si>
  <si>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</si>
  <si>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</si>
  <si>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</si>
  <si>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</si>
  <si>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</si>
  <si>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박민수, ID : 33366782)</t>
  </si>
  <si>
    <t>출력시각</t>
  </si>
  <si>
    <t>2020년 01월 02일 13:11:03</t>
  </si>
  <si>
    <t>H1700009</t>
  </si>
  <si>
    <t>박민수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</si>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</sst>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223.53202999999999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470072"/>
        <c:axId val="586469288"/>
      </c:barChart>
      <c:catAx>
        <c:axId val="58647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469288"/>
        <c:crosses val="autoZero"/>
        <c:auto val="1"/>
        <c:lblAlgn val="ctr"/>
        <c:lblOffset val="100"/>
        <c:noMultiLvlLbl val="0"/>
      </c:catAx>
      <c:valAx>
        <c:axId val="58646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47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6.7092805000000002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841872"/>
        <c:axId val="630844616"/>
      </c:barChart>
      <c:catAx>
        <c:axId val="63084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844616"/>
        <c:crosses val="autoZero"/>
        <c:auto val="1"/>
        <c:lblAlgn val="ctr"/>
        <c:lblOffset val="100"/>
        <c:noMultiLvlLbl val="0"/>
      </c:catAx>
      <c:valAx>
        <c:axId val="63084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84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3.9775716999999999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842264"/>
        <c:axId val="630843048"/>
      </c:barChart>
      <c:catAx>
        <c:axId val="63084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843048"/>
        <c:crosses val="autoZero"/>
        <c:auto val="1"/>
        <c:lblAlgn val="ctr"/>
        <c:lblOffset val="100"/>
        <c:noMultiLvlLbl val="0"/>
      </c:catAx>
      <c:valAx>
        <c:axId val="63084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84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3518.3209999999999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843440"/>
        <c:axId val="630843832"/>
      </c:barChart>
      <c:catAx>
        <c:axId val="63084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843832"/>
        <c:crosses val="autoZero"/>
        <c:auto val="1"/>
        <c:lblAlgn val="ctr"/>
        <c:lblOffset val="100"/>
        <c:noMultiLvlLbl val="0"/>
      </c:catAx>
      <c:valAx>
        <c:axId val="63084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84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8054.4897000000001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845400"/>
        <c:axId val="665341560"/>
      </c:barChart>
      <c:catAx>
        <c:axId val="63084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341560"/>
        <c:crosses val="autoZero"/>
        <c:auto val="1"/>
        <c:lblAlgn val="ctr"/>
        <c:lblOffset val="100"/>
        <c:noMultiLvlLbl val="0"/>
      </c:catAx>
      <c:valAx>
        <c:axId val="6653415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84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212.43575999999999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343520"/>
        <c:axId val="665342344"/>
      </c:barChart>
      <c:catAx>
        <c:axId val="66534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342344"/>
        <c:crosses val="autoZero"/>
        <c:auto val="1"/>
        <c:lblAlgn val="ctr"/>
        <c:lblOffset val="100"/>
        <c:noMultiLvlLbl val="0"/>
      </c:catAx>
      <c:valAx>
        <c:axId val="66534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34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370.17532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341168"/>
        <c:axId val="665343912"/>
      </c:barChart>
      <c:catAx>
        <c:axId val="66534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343912"/>
        <c:crosses val="autoZero"/>
        <c:auto val="1"/>
        <c:lblAlgn val="ctr"/>
        <c:lblOffset val="100"/>
        <c:noMultiLvlLbl val="0"/>
      </c:catAx>
      <c:valAx>
        <c:axId val="66534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34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32.070366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343128"/>
        <c:axId val="665344696"/>
      </c:barChart>
      <c:catAx>
        <c:axId val="66534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344696"/>
        <c:crosses val="autoZero"/>
        <c:auto val="1"/>
        <c:lblAlgn val="ctr"/>
        <c:lblOffset val="100"/>
        <c:noMultiLvlLbl val="0"/>
      </c:catAx>
      <c:valAx>
        <c:axId val="66534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34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2053.085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653672"/>
        <c:axId val="630654848"/>
      </c:barChart>
      <c:catAx>
        <c:axId val="63065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654848"/>
        <c:crosses val="autoZero"/>
        <c:auto val="1"/>
        <c:lblAlgn val="ctr"/>
        <c:lblOffset val="100"/>
        <c:noMultiLvlLbl val="0"/>
      </c:catAx>
      <c:valAx>
        <c:axId val="6306548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65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0.1657189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653280"/>
        <c:axId val="630655632"/>
      </c:barChart>
      <c:catAx>
        <c:axId val="63065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655632"/>
        <c:crosses val="autoZero"/>
        <c:auto val="1"/>
        <c:lblAlgn val="ctr"/>
        <c:lblOffset val="100"/>
        <c:noMultiLvlLbl val="0"/>
      </c:catAx>
      <c:valAx>
        <c:axId val="63065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65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8.6875619999999998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652888"/>
        <c:axId val="630656024"/>
      </c:barChart>
      <c:catAx>
        <c:axId val="63065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656024"/>
        <c:crosses val="autoZero"/>
        <c:auto val="1"/>
        <c:lblAlgn val="ctr"/>
        <c:lblOffset val="100"/>
        <c:noMultiLvlLbl val="0"/>
      </c:catAx>
      <c:valAx>
        <c:axId val="630656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65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59.182113999999999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470464"/>
        <c:axId val="586468504"/>
      </c:barChart>
      <c:catAx>
        <c:axId val="5864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468504"/>
        <c:crosses val="autoZero"/>
        <c:auto val="1"/>
        <c:lblAlgn val="ctr"/>
        <c:lblOffset val="100"/>
        <c:noMultiLvlLbl val="0"/>
      </c:catAx>
      <c:valAx>
        <c:axId val="586468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4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628.35004000000004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348768"/>
        <c:axId val="36349160"/>
      </c:barChart>
      <c:catAx>
        <c:axId val="3634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49160"/>
        <c:crosses val="autoZero"/>
        <c:auto val="1"/>
        <c:lblAlgn val="ctr"/>
        <c:lblOffset val="100"/>
        <c:noMultiLvlLbl val="0"/>
      </c:catAx>
      <c:valAx>
        <c:axId val="3634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3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254.31567000000001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350336"/>
        <c:axId val="36349944"/>
      </c:barChart>
      <c:catAx>
        <c:axId val="3635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49944"/>
        <c:crosses val="autoZero"/>
        <c:auto val="1"/>
        <c:lblAlgn val="ctr"/>
        <c:lblOffset val="100"/>
        <c:noMultiLvlLbl val="0"/>
      </c:catAx>
      <c:valAx>
        <c:axId val="3634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3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4.0330000000000004</c:v>
                </c:pt>
                <c:pt idx="1">
                  <c:v>15.914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350728"/>
        <c:axId val="36351120"/>
      </c:barChart>
      <c:catAx>
        <c:axId val="3635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51120"/>
        <c:crosses val="autoZero"/>
        <c:auto val="1"/>
        <c:lblAlgn val="ctr"/>
        <c:lblOffset val="100"/>
        <c:noMultiLvlLbl val="0"/>
      </c:catAx>
      <c:valAx>
        <c:axId val="3635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35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30.606736999999999</c:v>
                </c:pt>
                <c:pt idx="1">
                  <c:v>37.716656</c:v>
                </c:pt>
                <c:pt idx="2">
                  <c:v>35.426215999999997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1159.0655999999999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594880"/>
        <c:axId val="629595272"/>
      </c:barChart>
      <c:catAx>
        <c:axId val="62959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595272"/>
        <c:crosses val="autoZero"/>
        <c:auto val="1"/>
        <c:lblAlgn val="ctr"/>
        <c:lblOffset val="100"/>
        <c:noMultiLvlLbl val="0"/>
      </c:catAx>
      <c:valAx>
        <c:axId val="629595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59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52.520690000000002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593704"/>
        <c:axId val="629592920"/>
      </c:barChart>
      <c:catAx>
        <c:axId val="62959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592920"/>
        <c:crosses val="autoZero"/>
        <c:auto val="1"/>
        <c:lblAlgn val="ctr"/>
        <c:lblOffset val="100"/>
        <c:noMultiLvlLbl val="0"/>
      </c:catAx>
      <c:valAx>
        <c:axId val="62959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59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71.454999999999998</c:v>
                </c:pt>
                <c:pt idx="1">
                  <c:v>11.61</c:v>
                </c:pt>
                <c:pt idx="2">
                  <c:v>16.934999999999999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9592136"/>
        <c:axId val="629595664"/>
      </c:barChart>
      <c:catAx>
        <c:axId val="62959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595664"/>
        <c:crosses val="autoZero"/>
        <c:auto val="1"/>
        <c:lblAlgn val="ctr"/>
        <c:lblOffset val="100"/>
        <c:noMultiLvlLbl val="0"/>
      </c:catAx>
      <c:valAx>
        <c:axId val="62959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59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6317.5923000000003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594488"/>
        <c:axId val="670935648"/>
      </c:barChart>
      <c:catAx>
        <c:axId val="62959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5648"/>
        <c:crosses val="autoZero"/>
        <c:auto val="1"/>
        <c:lblAlgn val="ctr"/>
        <c:lblOffset val="100"/>
        <c:noMultiLvlLbl val="0"/>
      </c:catAx>
      <c:valAx>
        <c:axId val="670935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59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218.06473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931336"/>
        <c:axId val="670931728"/>
      </c:barChart>
      <c:catAx>
        <c:axId val="67093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1728"/>
        <c:crosses val="autoZero"/>
        <c:auto val="1"/>
        <c:lblAlgn val="ctr"/>
        <c:lblOffset val="100"/>
        <c:noMultiLvlLbl val="0"/>
      </c:catAx>
      <c:valAx>
        <c:axId val="670931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93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1367.202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932904"/>
        <c:axId val="670933688"/>
      </c:barChart>
      <c:catAx>
        <c:axId val="67093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3688"/>
        <c:crosses val="autoZero"/>
        <c:auto val="1"/>
        <c:lblAlgn val="ctr"/>
        <c:lblOffset val="100"/>
        <c:noMultiLvlLbl val="0"/>
      </c:catAx>
      <c:valAx>
        <c:axId val="67093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93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10.859159999999999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471640"/>
        <c:axId val="667446792"/>
      </c:barChart>
      <c:catAx>
        <c:axId val="58647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446792"/>
        <c:crosses val="autoZero"/>
        <c:auto val="1"/>
        <c:lblAlgn val="ctr"/>
        <c:lblOffset val="100"/>
        <c:noMultiLvlLbl val="0"/>
      </c:catAx>
      <c:valAx>
        <c:axId val="66744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47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12733.861000000001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936040"/>
        <c:axId val="670934864"/>
      </c:barChart>
      <c:catAx>
        <c:axId val="67093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4864"/>
        <c:crosses val="autoZero"/>
        <c:auto val="1"/>
        <c:lblAlgn val="ctr"/>
        <c:lblOffset val="100"/>
        <c:noMultiLvlLbl val="0"/>
      </c:catAx>
      <c:valAx>
        <c:axId val="67093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93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41.895719999999997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936432"/>
        <c:axId val="670934472"/>
      </c:barChart>
      <c:catAx>
        <c:axId val="67093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4472"/>
        <c:crosses val="autoZero"/>
        <c:auto val="1"/>
        <c:lblAlgn val="ctr"/>
        <c:lblOffset val="100"/>
        <c:noMultiLvlLbl val="0"/>
      </c:catAx>
      <c:valAx>
        <c:axId val="67093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93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5.8122745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928984"/>
        <c:axId val="670935256"/>
      </c:barChart>
      <c:catAx>
        <c:axId val="67092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5256"/>
        <c:crosses val="autoZero"/>
        <c:auto val="1"/>
        <c:lblAlgn val="ctr"/>
        <c:lblOffset val="100"/>
        <c:noMultiLvlLbl val="0"/>
      </c:catAx>
      <c:valAx>
        <c:axId val="67093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92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473.30234000000002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449536"/>
        <c:axId val="667449928"/>
      </c:barChart>
      <c:catAx>
        <c:axId val="66744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449928"/>
        <c:crosses val="autoZero"/>
        <c:auto val="1"/>
        <c:lblAlgn val="ctr"/>
        <c:lblOffset val="100"/>
        <c:noMultiLvlLbl val="0"/>
      </c:catAx>
      <c:valAx>
        <c:axId val="66744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44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3.5815495999999998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3791984"/>
        <c:axId val="663790024"/>
      </c:barChart>
      <c:catAx>
        <c:axId val="66379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790024"/>
        <c:crosses val="autoZero"/>
        <c:auto val="1"/>
        <c:lblAlgn val="ctr"/>
        <c:lblOffset val="100"/>
        <c:noMultiLvlLbl val="0"/>
      </c:catAx>
      <c:valAx>
        <c:axId val="66379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379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48.110897000000001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3793160"/>
        <c:axId val="663792376"/>
      </c:barChart>
      <c:catAx>
        <c:axId val="66379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792376"/>
        <c:crosses val="autoZero"/>
        <c:auto val="1"/>
        <c:lblAlgn val="ctr"/>
        <c:lblOffset val="100"/>
        <c:noMultiLvlLbl val="0"/>
      </c:catAx>
      <c:valAx>
        <c:axId val="66379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379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5.8122745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3789632"/>
        <c:axId val="663792768"/>
      </c:barChart>
      <c:catAx>
        <c:axId val="66378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792768"/>
        <c:crosses val="autoZero"/>
        <c:auto val="1"/>
        <c:lblAlgn val="ctr"/>
        <c:lblOffset val="100"/>
        <c:noMultiLvlLbl val="0"/>
      </c:catAx>
      <c:valAx>
        <c:axId val="66379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37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1254.4975999999999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3791592"/>
        <c:axId val="667449144"/>
      </c:barChart>
      <c:catAx>
        <c:axId val="66379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449144"/>
        <c:crosses val="autoZero"/>
        <c:auto val="1"/>
        <c:lblAlgn val="ctr"/>
        <c:lblOffset val="100"/>
        <c:noMultiLvlLbl val="0"/>
      </c:catAx>
      <c:valAx>
        <c:axId val="66744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379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31.175986999999999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447184"/>
        <c:axId val="667447576"/>
      </c:barChart>
      <c:catAx>
        <c:axId val="66744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447576"/>
        <c:crosses val="autoZero"/>
        <c:auto val="1"/>
        <c:lblAlgn val="ctr"/>
        <c:lblOffset val="100"/>
        <c:noMultiLvlLbl val="0"/>
      </c:catAx>
      <c:valAx>
        <c:axId val="66744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44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박민수, ID : 33366782)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01월 02일 13:11:03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2" t="s">
        <v>198</v>
      </c>
      <c r="F4" s="63"/>
      <c r="G4" s="63"/>
      <c r="H4" s="64"/>
      <c r="I4" s="46"/>
      <c r="J4" s="62" t="s">
        <v>199</v>
      </c>
      <c r="K4" s="63"/>
      <c r="L4" s="64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6317.5923000000003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223.53202999999999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59.182113999999999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71.454999999999998</v>
      </c>
      <c r="G8" s="59">
        <f>'DRIs DATA 입력'!G8</f>
        <v>11.61</v>
      </c>
      <c r="H8" s="59">
        <f>'DRIs DATA 입력'!H8</f>
        <v>16.934999999999999</v>
      </c>
      <c r="I8" s="46"/>
      <c r="J8" s="59" t="s">
        <v>216</v>
      </c>
      <c r="K8" s="59">
        <f>'DRIs DATA 입력'!K8</f>
        <v>4.0330000000000004</v>
      </c>
      <c r="L8" s="59">
        <f>'DRIs DATA 입력'!L8</f>
        <v>15.914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1159.0655999999999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52.520690000000002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10.859159999999999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473.30234000000002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218.06473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4.6956053000000004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3.5815495999999998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48.110897000000001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5.8122745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1254.4975999999999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31.175986999999999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6.7092805000000002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3.9775716999999999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1367.202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3518.3209999999999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12733.861000000001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8054.4897000000001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212.43575999999999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370.17532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41.895719999999997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32.070366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2053.085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0.1657189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8.6875619999999998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628.35004000000004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254.31567000000001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156" t="s">
        <v>276</v>
      </c>
      <c r="B1" s="155" t="s">
        <v>277</v>
      </c>
      <c r="C1" s="155"/>
      <c r="D1" s="155"/>
      <c r="E1" s="155"/>
      <c r="F1" s="155"/>
      <c r="G1" s="156" t="s">
        <v>278</v>
      </c>
      <c r="H1" s="155" t="s">
        <v>279</v>
      </c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5"/>
    </row>
    <row r="4" spans="1:27" x14ac:dyDescent="0.3">
      <c r="A4" s="65" t="s">
        <v>56</v>
      </c>
      <c r="B4" s="65"/>
      <c r="C4" s="65"/>
      <c r="D4" s="155"/>
      <c r="E4" s="62" t="s">
        <v>198</v>
      </c>
      <c r="F4" s="63"/>
      <c r="G4" s="63"/>
      <c r="H4" s="64"/>
      <c r="I4" s="155"/>
      <c r="J4" s="62" t="s">
        <v>199</v>
      </c>
      <c r="K4" s="63"/>
      <c r="L4" s="64"/>
      <c r="M4" s="155"/>
      <c r="N4" s="65" t="s">
        <v>200</v>
      </c>
      <c r="O4" s="65"/>
      <c r="P4" s="65"/>
      <c r="Q4" s="65"/>
      <c r="R4" s="65"/>
      <c r="S4" s="65"/>
      <c r="T4" s="155"/>
      <c r="U4" s="65" t="s">
        <v>201</v>
      </c>
      <c r="V4" s="65"/>
      <c r="W4" s="65"/>
      <c r="X4" s="65"/>
      <c r="Y4" s="65"/>
      <c r="Z4" s="65"/>
      <c r="AA4" s="155"/>
    </row>
    <row r="5" spans="1:27" x14ac:dyDescent="0.3">
      <c r="A5" s="157"/>
      <c r="B5" s="157" t="s">
        <v>202</v>
      </c>
      <c r="C5" s="157" t="s">
        <v>203</v>
      </c>
      <c r="D5" s="155"/>
      <c r="E5" s="157"/>
      <c r="F5" s="157" t="s">
        <v>204</v>
      </c>
      <c r="G5" s="157" t="s">
        <v>205</v>
      </c>
      <c r="H5" s="157" t="s">
        <v>200</v>
      </c>
      <c r="I5" s="155"/>
      <c r="J5" s="157"/>
      <c r="K5" s="157" t="s">
        <v>206</v>
      </c>
      <c r="L5" s="157" t="s">
        <v>207</v>
      </c>
      <c r="M5" s="155"/>
      <c r="N5" s="157"/>
      <c r="O5" s="157" t="s">
        <v>208</v>
      </c>
      <c r="P5" s="157" t="s">
        <v>209</v>
      </c>
      <c r="Q5" s="157" t="s">
        <v>210</v>
      </c>
      <c r="R5" s="157" t="s">
        <v>211</v>
      </c>
      <c r="S5" s="157" t="s">
        <v>203</v>
      </c>
      <c r="T5" s="155"/>
      <c r="U5" s="157"/>
      <c r="V5" s="157" t="s">
        <v>208</v>
      </c>
      <c r="W5" s="157" t="s">
        <v>209</v>
      </c>
      <c r="X5" s="157" t="s">
        <v>210</v>
      </c>
      <c r="Y5" s="157" t="s">
        <v>211</v>
      </c>
      <c r="Z5" s="157" t="s">
        <v>203</v>
      </c>
      <c r="AA5" s="155"/>
    </row>
    <row r="6" spans="1:27" x14ac:dyDescent="0.3">
      <c r="A6" s="157" t="s">
        <v>56</v>
      </c>
      <c r="B6" s="157">
        <v>2200</v>
      </c>
      <c r="C6" s="157">
        <v>6317.5923000000003</v>
      </c>
      <c r="D6" s="155"/>
      <c r="E6" s="157" t="s">
        <v>212</v>
      </c>
      <c r="F6" s="157">
        <v>55</v>
      </c>
      <c r="G6" s="157">
        <v>15</v>
      </c>
      <c r="H6" s="157">
        <v>7</v>
      </c>
      <c r="I6" s="155"/>
      <c r="J6" s="157" t="s">
        <v>212</v>
      </c>
      <c r="K6" s="157">
        <v>0.1</v>
      </c>
      <c r="L6" s="157">
        <v>4</v>
      </c>
      <c r="M6" s="155"/>
      <c r="N6" s="157" t="s">
        <v>213</v>
      </c>
      <c r="O6" s="157">
        <v>50</v>
      </c>
      <c r="P6" s="157">
        <v>60</v>
      </c>
      <c r="Q6" s="157">
        <v>0</v>
      </c>
      <c r="R6" s="157">
        <v>0</v>
      </c>
      <c r="S6" s="157">
        <v>223.53202999999999</v>
      </c>
      <c r="T6" s="155"/>
      <c r="U6" s="157" t="s">
        <v>214</v>
      </c>
      <c r="V6" s="157">
        <v>0</v>
      </c>
      <c r="W6" s="157">
        <v>0</v>
      </c>
      <c r="X6" s="157">
        <v>25</v>
      </c>
      <c r="Y6" s="157">
        <v>0</v>
      </c>
      <c r="Z6" s="157">
        <v>59.182113999999999</v>
      </c>
      <c r="AA6" s="155"/>
    </row>
    <row r="7" spans="1:27" x14ac:dyDescent="0.3">
      <c r="A7" s="155"/>
      <c r="B7" s="155"/>
      <c r="C7" s="155"/>
      <c r="D7" s="155"/>
      <c r="E7" s="157" t="s">
        <v>215</v>
      </c>
      <c r="F7" s="157">
        <v>65</v>
      </c>
      <c r="G7" s="157">
        <v>30</v>
      </c>
      <c r="H7" s="157">
        <v>20</v>
      </c>
      <c r="I7" s="155"/>
      <c r="J7" s="157" t="s">
        <v>215</v>
      </c>
      <c r="K7" s="157">
        <v>1</v>
      </c>
      <c r="L7" s="157">
        <v>10</v>
      </c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</row>
    <row r="8" spans="1:27" x14ac:dyDescent="0.3">
      <c r="A8" s="155"/>
      <c r="B8" s="155"/>
      <c r="C8" s="155"/>
      <c r="D8" s="155"/>
      <c r="E8" s="157" t="s">
        <v>216</v>
      </c>
      <c r="F8" s="157">
        <v>71.454999999999998</v>
      </c>
      <c r="G8" s="157">
        <v>11.61</v>
      </c>
      <c r="H8" s="157">
        <v>16.934999999999999</v>
      </c>
      <c r="I8" s="155"/>
      <c r="J8" s="157" t="s">
        <v>216</v>
      </c>
      <c r="K8" s="157">
        <v>4.0330000000000004</v>
      </c>
      <c r="L8" s="157">
        <v>15.914</v>
      </c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</row>
    <row r="13" spans="1:27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5" t="s">
        <v>218</v>
      </c>
      <c r="B14" s="65"/>
      <c r="C14" s="65"/>
      <c r="D14" s="65"/>
      <c r="E14" s="65"/>
      <c r="F14" s="65"/>
      <c r="G14" s="155"/>
      <c r="H14" s="65" t="s">
        <v>219</v>
      </c>
      <c r="I14" s="65"/>
      <c r="J14" s="65"/>
      <c r="K14" s="65"/>
      <c r="L14" s="65"/>
      <c r="M14" s="65"/>
      <c r="N14" s="155"/>
      <c r="O14" s="65" t="s">
        <v>220</v>
      </c>
      <c r="P14" s="65"/>
      <c r="Q14" s="65"/>
      <c r="R14" s="65"/>
      <c r="S14" s="65"/>
      <c r="T14" s="65"/>
      <c r="U14" s="155"/>
      <c r="V14" s="65" t="s">
        <v>221</v>
      </c>
      <c r="W14" s="65"/>
      <c r="X14" s="65"/>
      <c r="Y14" s="65"/>
      <c r="Z14" s="65"/>
      <c r="AA14" s="65"/>
    </row>
    <row r="15" spans="1:27" x14ac:dyDescent="0.3">
      <c r="A15" s="157"/>
      <c r="B15" s="157" t="s">
        <v>208</v>
      </c>
      <c r="C15" s="157" t="s">
        <v>209</v>
      </c>
      <c r="D15" s="157" t="s">
        <v>210</v>
      </c>
      <c r="E15" s="157" t="s">
        <v>211</v>
      </c>
      <c r="F15" s="157" t="s">
        <v>203</v>
      </c>
      <c r="G15" s="155"/>
      <c r="H15" s="157"/>
      <c r="I15" s="157" t="s">
        <v>208</v>
      </c>
      <c r="J15" s="157" t="s">
        <v>209</v>
      </c>
      <c r="K15" s="157" t="s">
        <v>210</v>
      </c>
      <c r="L15" s="157" t="s">
        <v>211</v>
      </c>
      <c r="M15" s="157" t="s">
        <v>203</v>
      </c>
      <c r="N15" s="155"/>
      <c r="O15" s="157"/>
      <c r="P15" s="157" t="s">
        <v>208</v>
      </c>
      <c r="Q15" s="157" t="s">
        <v>209</v>
      </c>
      <c r="R15" s="157" t="s">
        <v>210</v>
      </c>
      <c r="S15" s="157" t="s">
        <v>211</v>
      </c>
      <c r="T15" s="157" t="s">
        <v>203</v>
      </c>
      <c r="U15" s="155"/>
      <c r="V15" s="157"/>
      <c r="W15" s="157" t="s">
        <v>208</v>
      </c>
      <c r="X15" s="157" t="s">
        <v>209</v>
      </c>
      <c r="Y15" s="157" t="s">
        <v>210</v>
      </c>
      <c r="Z15" s="157" t="s">
        <v>211</v>
      </c>
      <c r="AA15" s="157" t="s">
        <v>203</v>
      </c>
    </row>
    <row r="16" spans="1:27" x14ac:dyDescent="0.3">
      <c r="A16" s="157" t="s">
        <v>222</v>
      </c>
      <c r="B16" s="157">
        <v>530</v>
      </c>
      <c r="C16" s="157">
        <v>750</v>
      </c>
      <c r="D16" s="157">
        <v>0</v>
      </c>
      <c r="E16" s="157">
        <v>3000</v>
      </c>
      <c r="F16" s="157">
        <v>1159.0655999999999</v>
      </c>
      <c r="G16" s="155"/>
      <c r="H16" s="157" t="s">
        <v>3</v>
      </c>
      <c r="I16" s="157">
        <v>0</v>
      </c>
      <c r="J16" s="157">
        <v>0</v>
      </c>
      <c r="K16" s="157">
        <v>12</v>
      </c>
      <c r="L16" s="157">
        <v>540</v>
      </c>
      <c r="M16" s="157">
        <v>52.520690000000002</v>
      </c>
      <c r="N16" s="155"/>
      <c r="O16" s="157" t="s">
        <v>4</v>
      </c>
      <c r="P16" s="157">
        <v>0</v>
      </c>
      <c r="Q16" s="157">
        <v>0</v>
      </c>
      <c r="R16" s="157">
        <v>10</v>
      </c>
      <c r="S16" s="157">
        <v>100</v>
      </c>
      <c r="T16" s="157">
        <v>10.859159999999999</v>
      </c>
      <c r="U16" s="155"/>
      <c r="V16" s="157" t="s">
        <v>5</v>
      </c>
      <c r="W16" s="157">
        <v>0</v>
      </c>
      <c r="X16" s="157">
        <v>0</v>
      </c>
      <c r="Y16" s="157">
        <v>75</v>
      </c>
      <c r="Z16" s="157">
        <v>0</v>
      </c>
      <c r="AA16" s="157">
        <v>473.30234000000002</v>
      </c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224</v>
      </c>
      <c r="B24" s="65"/>
      <c r="C24" s="65"/>
      <c r="D24" s="65"/>
      <c r="E24" s="65"/>
      <c r="F24" s="65"/>
      <c r="G24" s="155"/>
      <c r="H24" s="65" t="s">
        <v>225</v>
      </c>
      <c r="I24" s="65"/>
      <c r="J24" s="65"/>
      <c r="K24" s="65"/>
      <c r="L24" s="65"/>
      <c r="M24" s="65"/>
      <c r="N24" s="155"/>
      <c r="O24" s="65" t="s">
        <v>226</v>
      </c>
      <c r="P24" s="65"/>
      <c r="Q24" s="65"/>
      <c r="R24" s="65"/>
      <c r="S24" s="65"/>
      <c r="T24" s="65"/>
      <c r="U24" s="155"/>
      <c r="V24" s="65" t="s">
        <v>227</v>
      </c>
      <c r="W24" s="65"/>
      <c r="X24" s="65"/>
      <c r="Y24" s="65"/>
      <c r="Z24" s="65"/>
      <c r="AA24" s="65"/>
      <c r="AB24" s="155"/>
      <c r="AC24" s="65" t="s">
        <v>228</v>
      </c>
      <c r="AD24" s="65"/>
      <c r="AE24" s="65"/>
      <c r="AF24" s="65"/>
      <c r="AG24" s="65"/>
      <c r="AH24" s="65"/>
      <c r="AI24" s="155"/>
      <c r="AJ24" s="65" t="s">
        <v>229</v>
      </c>
      <c r="AK24" s="65"/>
      <c r="AL24" s="65"/>
      <c r="AM24" s="65"/>
      <c r="AN24" s="65"/>
      <c r="AO24" s="65"/>
      <c r="AP24" s="155"/>
      <c r="AQ24" s="65" t="s">
        <v>230</v>
      </c>
      <c r="AR24" s="65"/>
      <c r="AS24" s="65"/>
      <c r="AT24" s="65"/>
      <c r="AU24" s="65"/>
      <c r="AV24" s="65"/>
      <c r="AW24" s="155"/>
      <c r="AX24" s="65" t="s">
        <v>231</v>
      </c>
      <c r="AY24" s="65"/>
      <c r="AZ24" s="65"/>
      <c r="BA24" s="65"/>
      <c r="BB24" s="65"/>
      <c r="BC24" s="65"/>
      <c r="BD24" s="155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157"/>
      <c r="B25" s="157" t="s">
        <v>208</v>
      </c>
      <c r="C25" s="157" t="s">
        <v>209</v>
      </c>
      <c r="D25" s="157" t="s">
        <v>210</v>
      </c>
      <c r="E25" s="157" t="s">
        <v>211</v>
      </c>
      <c r="F25" s="157" t="s">
        <v>203</v>
      </c>
      <c r="G25" s="155"/>
      <c r="H25" s="157"/>
      <c r="I25" s="157" t="s">
        <v>208</v>
      </c>
      <c r="J25" s="157" t="s">
        <v>209</v>
      </c>
      <c r="K25" s="157" t="s">
        <v>210</v>
      </c>
      <c r="L25" s="157" t="s">
        <v>211</v>
      </c>
      <c r="M25" s="157" t="s">
        <v>203</v>
      </c>
      <c r="N25" s="155"/>
      <c r="O25" s="157"/>
      <c r="P25" s="157" t="s">
        <v>208</v>
      </c>
      <c r="Q25" s="157" t="s">
        <v>209</v>
      </c>
      <c r="R25" s="157" t="s">
        <v>210</v>
      </c>
      <c r="S25" s="157" t="s">
        <v>211</v>
      </c>
      <c r="T25" s="157" t="s">
        <v>203</v>
      </c>
      <c r="U25" s="155"/>
      <c r="V25" s="157"/>
      <c r="W25" s="157" t="s">
        <v>208</v>
      </c>
      <c r="X25" s="157" t="s">
        <v>209</v>
      </c>
      <c r="Y25" s="157" t="s">
        <v>210</v>
      </c>
      <c r="Z25" s="157" t="s">
        <v>211</v>
      </c>
      <c r="AA25" s="157" t="s">
        <v>203</v>
      </c>
      <c r="AB25" s="155"/>
      <c r="AC25" s="157"/>
      <c r="AD25" s="157" t="s">
        <v>208</v>
      </c>
      <c r="AE25" s="157" t="s">
        <v>209</v>
      </c>
      <c r="AF25" s="157" t="s">
        <v>210</v>
      </c>
      <c r="AG25" s="157" t="s">
        <v>211</v>
      </c>
      <c r="AH25" s="157" t="s">
        <v>203</v>
      </c>
      <c r="AI25" s="155"/>
      <c r="AJ25" s="157"/>
      <c r="AK25" s="157" t="s">
        <v>208</v>
      </c>
      <c r="AL25" s="157" t="s">
        <v>209</v>
      </c>
      <c r="AM25" s="157" t="s">
        <v>210</v>
      </c>
      <c r="AN25" s="157" t="s">
        <v>211</v>
      </c>
      <c r="AO25" s="157" t="s">
        <v>203</v>
      </c>
      <c r="AP25" s="155"/>
      <c r="AQ25" s="157"/>
      <c r="AR25" s="157" t="s">
        <v>208</v>
      </c>
      <c r="AS25" s="157" t="s">
        <v>209</v>
      </c>
      <c r="AT25" s="157" t="s">
        <v>210</v>
      </c>
      <c r="AU25" s="157" t="s">
        <v>211</v>
      </c>
      <c r="AV25" s="157" t="s">
        <v>203</v>
      </c>
      <c r="AW25" s="155"/>
      <c r="AX25" s="157"/>
      <c r="AY25" s="157" t="s">
        <v>208</v>
      </c>
      <c r="AZ25" s="157" t="s">
        <v>209</v>
      </c>
      <c r="BA25" s="157" t="s">
        <v>210</v>
      </c>
      <c r="BB25" s="157" t="s">
        <v>211</v>
      </c>
      <c r="BC25" s="157" t="s">
        <v>203</v>
      </c>
      <c r="BD25" s="155"/>
      <c r="BE25" s="157"/>
      <c r="BF25" s="157" t="s">
        <v>208</v>
      </c>
      <c r="BG25" s="157" t="s">
        <v>209</v>
      </c>
      <c r="BH25" s="157" t="s">
        <v>210</v>
      </c>
      <c r="BI25" s="157" t="s">
        <v>211</v>
      </c>
      <c r="BJ25" s="157" t="s">
        <v>203</v>
      </c>
    </row>
    <row r="26" spans="1:62" x14ac:dyDescent="0.3">
      <c r="A26" s="157" t="s">
        <v>8</v>
      </c>
      <c r="B26" s="157">
        <v>75</v>
      </c>
      <c r="C26" s="157">
        <v>100</v>
      </c>
      <c r="D26" s="157">
        <v>0</v>
      </c>
      <c r="E26" s="157">
        <v>2000</v>
      </c>
      <c r="F26" s="157">
        <v>218.06473</v>
      </c>
      <c r="G26" s="155"/>
      <c r="H26" s="157" t="s">
        <v>9</v>
      </c>
      <c r="I26" s="157">
        <v>1</v>
      </c>
      <c r="J26" s="157">
        <v>1.2</v>
      </c>
      <c r="K26" s="157">
        <v>0</v>
      </c>
      <c r="L26" s="157">
        <v>0</v>
      </c>
      <c r="M26" s="157">
        <v>4.6956053000000004</v>
      </c>
      <c r="N26" s="155"/>
      <c r="O26" s="157" t="s">
        <v>10</v>
      </c>
      <c r="P26" s="157">
        <v>1.3</v>
      </c>
      <c r="Q26" s="157">
        <v>1.5</v>
      </c>
      <c r="R26" s="157">
        <v>0</v>
      </c>
      <c r="S26" s="157">
        <v>0</v>
      </c>
      <c r="T26" s="157">
        <v>3.5815495999999998</v>
      </c>
      <c r="U26" s="155"/>
      <c r="V26" s="157" t="s">
        <v>11</v>
      </c>
      <c r="W26" s="157">
        <v>12</v>
      </c>
      <c r="X26" s="157">
        <v>16</v>
      </c>
      <c r="Y26" s="157">
        <v>0</v>
      </c>
      <c r="Z26" s="157">
        <v>35</v>
      </c>
      <c r="AA26" s="157">
        <v>48.110897000000001</v>
      </c>
      <c r="AB26" s="155"/>
      <c r="AC26" s="157" t="s">
        <v>12</v>
      </c>
      <c r="AD26" s="157">
        <v>1.3</v>
      </c>
      <c r="AE26" s="157">
        <v>1.5</v>
      </c>
      <c r="AF26" s="157">
        <v>0</v>
      </c>
      <c r="AG26" s="157">
        <v>100</v>
      </c>
      <c r="AH26" s="157">
        <v>5.8122745</v>
      </c>
      <c r="AI26" s="155"/>
      <c r="AJ26" s="157" t="s">
        <v>233</v>
      </c>
      <c r="AK26" s="157">
        <v>320</v>
      </c>
      <c r="AL26" s="157">
        <v>400</v>
      </c>
      <c r="AM26" s="157">
        <v>0</v>
      </c>
      <c r="AN26" s="157">
        <v>1000</v>
      </c>
      <c r="AO26" s="157">
        <v>1254.4975999999999</v>
      </c>
      <c r="AP26" s="155"/>
      <c r="AQ26" s="157" t="s">
        <v>13</v>
      </c>
      <c r="AR26" s="157">
        <v>2</v>
      </c>
      <c r="AS26" s="157">
        <v>2.4</v>
      </c>
      <c r="AT26" s="157">
        <v>0</v>
      </c>
      <c r="AU26" s="157">
        <v>0</v>
      </c>
      <c r="AV26" s="157">
        <v>31.175986999999999</v>
      </c>
      <c r="AW26" s="155"/>
      <c r="AX26" s="157" t="s">
        <v>14</v>
      </c>
      <c r="AY26" s="157">
        <v>0</v>
      </c>
      <c r="AZ26" s="157">
        <v>0</v>
      </c>
      <c r="BA26" s="157">
        <v>5</v>
      </c>
      <c r="BB26" s="157">
        <v>0</v>
      </c>
      <c r="BC26" s="157">
        <v>6.7092805000000002</v>
      </c>
      <c r="BD26" s="155"/>
      <c r="BE26" s="157" t="s">
        <v>15</v>
      </c>
      <c r="BF26" s="157">
        <v>0</v>
      </c>
      <c r="BG26" s="157">
        <v>0</v>
      </c>
      <c r="BH26" s="157">
        <v>30</v>
      </c>
      <c r="BI26" s="157">
        <v>0</v>
      </c>
      <c r="BJ26" s="157">
        <v>3.9775716999999999</v>
      </c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9"/>
      <c r="BL33" s="159"/>
      <c r="BM33" s="159"/>
      <c r="BN33" s="159"/>
      <c r="BO33" s="159"/>
      <c r="BP33" s="159"/>
    </row>
    <row r="34" spans="1:68" x14ac:dyDescent="0.3">
      <c r="A34" s="65" t="s">
        <v>235</v>
      </c>
      <c r="B34" s="65"/>
      <c r="C34" s="65"/>
      <c r="D34" s="65"/>
      <c r="E34" s="65"/>
      <c r="F34" s="65"/>
      <c r="G34" s="155"/>
      <c r="H34" s="65" t="s">
        <v>236</v>
      </c>
      <c r="I34" s="65"/>
      <c r="J34" s="65"/>
      <c r="K34" s="65"/>
      <c r="L34" s="65"/>
      <c r="M34" s="65"/>
      <c r="N34" s="155"/>
      <c r="O34" s="65" t="s">
        <v>237</v>
      </c>
      <c r="P34" s="65"/>
      <c r="Q34" s="65"/>
      <c r="R34" s="65"/>
      <c r="S34" s="65"/>
      <c r="T34" s="65"/>
      <c r="U34" s="155"/>
      <c r="V34" s="65" t="s">
        <v>238</v>
      </c>
      <c r="W34" s="65"/>
      <c r="X34" s="65"/>
      <c r="Y34" s="65"/>
      <c r="Z34" s="65"/>
      <c r="AA34" s="65"/>
      <c r="AB34" s="155"/>
      <c r="AC34" s="65" t="s">
        <v>239</v>
      </c>
      <c r="AD34" s="65"/>
      <c r="AE34" s="65"/>
      <c r="AF34" s="65"/>
      <c r="AG34" s="65"/>
      <c r="AH34" s="65"/>
      <c r="AI34" s="155"/>
      <c r="AJ34" s="65" t="s">
        <v>240</v>
      </c>
      <c r="AK34" s="65"/>
      <c r="AL34" s="65"/>
      <c r="AM34" s="65"/>
      <c r="AN34" s="65"/>
      <c r="AO34" s="6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</row>
    <row r="35" spans="1:68" x14ac:dyDescent="0.3">
      <c r="A35" s="157"/>
      <c r="B35" s="157" t="s">
        <v>208</v>
      </c>
      <c r="C35" s="157" t="s">
        <v>209</v>
      </c>
      <c r="D35" s="157" t="s">
        <v>210</v>
      </c>
      <c r="E35" s="157" t="s">
        <v>211</v>
      </c>
      <c r="F35" s="157" t="s">
        <v>203</v>
      </c>
      <c r="G35" s="155"/>
      <c r="H35" s="157"/>
      <c r="I35" s="157" t="s">
        <v>208</v>
      </c>
      <c r="J35" s="157" t="s">
        <v>209</v>
      </c>
      <c r="K35" s="157" t="s">
        <v>210</v>
      </c>
      <c r="L35" s="157" t="s">
        <v>211</v>
      </c>
      <c r="M35" s="157" t="s">
        <v>203</v>
      </c>
      <c r="N35" s="155"/>
      <c r="O35" s="157"/>
      <c r="P35" s="157" t="s">
        <v>208</v>
      </c>
      <c r="Q35" s="157" t="s">
        <v>209</v>
      </c>
      <c r="R35" s="157" t="s">
        <v>210</v>
      </c>
      <c r="S35" s="157" t="s">
        <v>211</v>
      </c>
      <c r="T35" s="157" t="s">
        <v>203</v>
      </c>
      <c r="U35" s="155"/>
      <c r="V35" s="157"/>
      <c r="W35" s="157" t="s">
        <v>208</v>
      </c>
      <c r="X35" s="157" t="s">
        <v>209</v>
      </c>
      <c r="Y35" s="157" t="s">
        <v>210</v>
      </c>
      <c r="Z35" s="157" t="s">
        <v>211</v>
      </c>
      <c r="AA35" s="157" t="s">
        <v>203</v>
      </c>
      <c r="AB35" s="155"/>
      <c r="AC35" s="157"/>
      <c r="AD35" s="157" t="s">
        <v>208</v>
      </c>
      <c r="AE35" s="157" t="s">
        <v>209</v>
      </c>
      <c r="AF35" s="157" t="s">
        <v>210</v>
      </c>
      <c r="AG35" s="157" t="s">
        <v>211</v>
      </c>
      <c r="AH35" s="157" t="s">
        <v>203</v>
      </c>
      <c r="AI35" s="155"/>
      <c r="AJ35" s="157"/>
      <c r="AK35" s="157" t="s">
        <v>208</v>
      </c>
      <c r="AL35" s="157" t="s">
        <v>209</v>
      </c>
      <c r="AM35" s="157" t="s">
        <v>210</v>
      </c>
      <c r="AN35" s="157" t="s">
        <v>211</v>
      </c>
      <c r="AO35" s="157" t="s">
        <v>203</v>
      </c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</row>
    <row r="36" spans="1:68" x14ac:dyDescent="0.3">
      <c r="A36" s="157" t="s">
        <v>17</v>
      </c>
      <c r="B36" s="157">
        <v>600</v>
      </c>
      <c r="C36" s="157">
        <v>750</v>
      </c>
      <c r="D36" s="157">
        <v>0</v>
      </c>
      <c r="E36" s="157">
        <v>2000</v>
      </c>
      <c r="F36" s="157">
        <v>1367.202</v>
      </c>
      <c r="G36" s="155"/>
      <c r="H36" s="157" t="s">
        <v>18</v>
      </c>
      <c r="I36" s="157">
        <v>580</v>
      </c>
      <c r="J36" s="157">
        <v>700</v>
      </c>
      <c r="K36" s="157">
        <v>0</v>
      </c>
      <c r="L36" s="157">
        <v>3500</v>
      </c>
      <c r="M36" s="157">
        <v>3518.3209999999999</v>
      </c>
      <c r="N36" s="155"/>
      <c r="O36" s="157" t="s">
        <v>19</v>
      </c>
      <c r="P36" s="157">
        <v>0</v>
      </c>
      <c r="Q36" s="157">
        <v>0</v>
      </c>
      <c r="R36" s="157">
        <v>1500</v>
      </c>
      <c r="S36" s="157">
        <v>2000</v>
      </c>
      <c r="T36" s="157">
        <v>12733.861000000001</v>
      </c>
      <c r="U36" s="155"/>
      <c r="V36" s="157" t="s">
        <v>20</v>
      </c>
      <c r="W36" s="157">
        <v>0</v>
      </c>
      <c r="X36" s="157">
        <v>0</v>
      </c>
      <c r="Y36" s="157">
        <v>3500</v>
      </c>
      <c r="Z36" s="157">
        <v>0</v>
      </c>
      <c r="AA36" s="157">
        <v>8054.4897000000001</v>
      </c>
      <c r="AB36" s="155"/>
      <c r="AC36" s="157" t="s">
        <v>21</v>
      </c>
      <c r="AD36" s="157">
        <v>0</v>
      </c>
      <c r="AE36" s="157">
        <v>0</v>
      </c>
      <c r="AF36" s="157">
        <v>2300</v>
      </c>
      <c r="AG36" s="157">
        <v>0</v>
      </c>
      <c r="AH36" s="157">
        <v>212.43575999999999</v>
      </c>
      <c r="AI36" s="155"/>
      <c r="AJ36" s="157" t="s">
        <v>22</v>
      </c>
      <c r="AK36" s="157">
        <v>305</v>
      </c>
      <c r="AL36" s="157">
        <v>370</v>
      </c>
      <c r="AM36" s="157">
        <v>0</v>
      </c>
      <c r="AN36" s="157">
        <v>350</v>
      </c>
      <c r="AO36" s="157">
        <v>370.17532</v>
      </c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155"/>
      <c r="BL43" s="155"/>
      <c r="BM43" s="155"/>
      <c r="BN43" s="155"/>
      <c r="BO43" s="155"/>
      <c r="BP43" s="155"/>
    </row>
    <row r="44" spans="1:68" x14ac:dyDescent="0.3">
      <c r="A44" s="65" t="s">
        <v>242</v>
      </c>
      <c r="B44" s="65"/>
      <c r="C44" s="65"/>
      <c r="D44" s="65"/>
      <c r="E44" s="65"/>
      <c r="F44" s="65"/>
      <c r="G44" s="155"/>
      <c r="H44" s="65" t="s">
        <v>243</v>
      </c>
      <c r="I44" s="65"/>
      <c r="J44" s="65"/>
      <c r="K44" s="65"/>
      <c r="L44" s="65"/>
      <c r="M44" s="65"/>
      <c r="N44" s="155"/>
      <c r="O44" s="65" t="s">
        <v>244</v>
      </c>
      <c r="P44" s="65"/>
      <c r="Q44" s="65"/>
      <c r="R44" s="65"/>
      <c r="S44" s="65"/>
      <c r="T44" s="65"/>
      <c r="U44" s="155"/>
      <c r="V44" s="65" t="s">
        <v>245</v>
      </c>
      <c r="W44" s="65"/>
      <c r="X44" s="65"/>
      <c r="Y44" s="65"/>
      <c r="Z44" s="65"/>
      <c r="AA44" s="65"/>
      <c r="AB44" s="155"/>
      <c r="AC44" s="65" t="s">
        <v>246</v>
      </c>
      <c r="AD44" s="65"/>
      <c r="AE44" s="65"/>
      <c r="AF44" s="65"/>
      <c r="AG44" s="65"/>
      <c r="AH44" s="65"/>
      <c r="AI44" s="155"/>
      <c r="AJ44" s="65" t="s">
        <v>247</v>
      </c>
      <c r="AK44" s="65"/>
      <c r="AL44" s="65"/>
      <c r="AM44" s="65"/>
      <c r="AN44" s="65"/>
      <c r="AO44" s="65"/>
      <c r="AP44" s="155"/>
      <c r="AQ44" s="65" t="s">
        <v>248</v>
      </c>
      <c r="AR44" s="65"/>
      <c r="AS44" s="65"/>
      <c r="AT44" s="65"/>
      <c r="AU44" s="65"/>
      <c r="AV44" s="65"/>
      <c r="AW44" s="155"/>
      <c r="AX44" s="65" t="s">
        <v>249</v>
      </c>
      <c r="AY44" s="65"/>
      <c r="AZ44" s="65"/>
      <c r="BA44" s="65"/>
      <c r="BB44" s="65"/>
      <c r="BC44" s="65"/>
      <c r="BD44" s="155"/>
      <c r="BE44" s="65" t="s">
        <v>250</v>
      </c>
      <c r="BF44" s="65"/>
      <c r="BG44" s="65"/>
      <c r="BH44" s="65"/>
      <c r="BI44" s="65"/>
      <c r="BJ44" s="65"/>
      <c r="BK44" s="155"/>
      <c r="BL44" s="155"/>
      <c r="BM44" s="155"/>
      <c r="BN44" s="155"/>
      <c r="BO44" s="155"/>
      <c r="BP44" s="155"/>
    </row>
    <row r="45" spans="1:68" x14ac:dyDescent="0.3">
      <c r="A45" s="157"/>
      <c r="B45" s="157" t="s">
        <v>208</v>
      </c>
      <c r="C45" s="157" t="s">
        <v>209</v>
      </c>
      <c r="D45" s="157" t="s">
        <v>210</v>
      </c>
      <c r="E45" s="157" t="s">
        <v>211</v>
      </c>
      <c r="F45" s="157" t="s">
        <v>203</v>
      </c>
      <c r="G45" s="155"/>
      <c r="H45" s="157"/>
      <c r="I45" s="157" t="s">
        <v>208</v>
      </c>
      <c r="J45" s="157" t="s">
        <v>209</v>
      </c>
      <c r="K45" s="157" t="s">
        <v>210</v>
      </c>
      <c r="L45" s="157" t="s">
        <v>211</v>
      </c>
      <c r="M45" s="157" t="s">
        <v>203</v>
      </c>
      <c r="N45" s="155"/>
      <c r="O45" s="157"/>
      <c r="P45" s="157" t="s">
        <v>208</v>
      </c>
      <c r="Q45" s="157" t="s">
        <v>209</v>
      </c>
      <c r="R45" s="157" t="s">
        <v>210</v>
      </c>
      <c r="S45" s="157" t="s">
        <v>211</v>
      </c>
      <c r="T45" s="157" t="s">
        <v>203</v>
      </c>
      <c r="U45" s="155"/>
      <c r="V45" s="157"/>
      <c r="W45" s="157" t="s">
        <v>208</v>
      </c>
      <c r="X45" s="157" t="s">
        <v>209</v>
      </c>
      <c r="Y45" s="157" t="s">
        <v>210</v>
      </c>
      <c r="Z45" s="157" t="s">
        <v>211</v>
      </c>
      <c r="AA45" s="157" t="s">
        <v>203</v>
      </c>
      <c r="AB45" s="155"/>
      <c r="AC45" s="157"/>
      <c r="AD45" s="157" t="s">
        <v>208</v>
      </c>
      <c r="AE45" s="157" t="s">
        <v>209</v>
      </c>
      <c r="AF45" s="157" t="s">
        <v>210</v>
      </c>
      <c r="AG45" s="157" t="s">
        <v>211</v>
      </c>
      <c r="AH45" s="157" t="s">
        <v>203</v>
      </c>
      <c r="AI45" s="155"/>
      <c r="AJ45" s="157"/>
      <c r="AK45" s="157" t="s">
        <v>208</v>
      </c>
      <c r="AL45" s="157" t="s">
        <v>209</v>
      </c>
      <c r="AM45" s="157" t="s">
        <v>210</v>
      </c>
      <c r="AN45" s="157" t="s">
        <v>211</v>
      </c>
      <c r="AO45" s="157" t="s">
        <v>203</v>
      </c>
      <c r="AP45" s="155"/>
      <c r="AQ45" s="157"/>
      <c r="AR45" s="157" t="s">
        <v>208</v>
      </c>
      <c r="AS45" s="157" t="s">
        <v>209</v>
      </c>
      <c r="AT45" s="157" t="s">
        <v>210</v>
      </c>
      <c r="AU45" s="157" t="s">
        <v>211</v>
      </c>
      <c r="AV45" s="157" t="s">
        <v>203</v>
      </c>
      <c r="AW45" s="155"/>
      <c r="AX45" s="157"/>
      <c r="AY45" s="157" t="s">
        <v>208</v>
      </c>
      <c r="AZ45" s="157" t="s">
        <v>209</v>
      </c>
      <c r="BA45" s="157" t="s">
        <v>210</v>
      </c>
      <c r="BB45" s="157" t="s">
        <v>211</v>
      </c>
      <c r="BC45" s="157" t="s">
        <v>203</v>
      </c>
      <c r="BD45" s="155"/>
      <c r="BE45" s="157"/>
      <c r="BF45" s="157" t="s">
        <v>208</v>
      </c>
      <c r="BG45" s="157" t="s">
        <v>209</v>
      </c>
      <c r="BH45" s="157" t="s">
        <v>210</v>
      </c>
      <c r="BI45" s="157" t="s">
        <v>211</v>
      </c>
      <c r="BJ45" s="157" t="s">
        <v>203</v>
      </c>
      <c r="BK45" s="155"/>
      <c r="BL45" s="155"/>
      <c r="BM45" s="155"/>
      <c r="BN45" s="155"/>
      <c r="BO45" s="155"/>
      <c r="BP45" s="155"/>
    </row>
    <row r="46" spans="1:68" x14ac:dyDescent="0.3">
      <c r="A46" s="157" t="s">
        <v>23</v>
      </c>
      <c r="B46" s="157">
        <v>7</v>
      </c>
      <c r="C46" s="157">
        <v>10</v>
      </c>
      <c r="D46" s="157">
        <v>0</v>
      </c>
      <c r="E46" s="157">
        <v>45</v>
      </c>
      <c r="F46" s="157">
        <v>41.895719999999997</v>
      </c>
      <c r="G46" s="155"/>
      <c r="H46" s="157" t="s">
        <v>24</v>
      </c>
      <c r="I46" s="157">
        <v>8</v>
      </c>
      <c r="J46" s="157">
        <v>9</v>
      </c>
      <c r="K46" s="157">
        <v>0</v>
      </c>
      <c r="L46" s="157">
        <v>35</v>
      </c>
      <c r="M46" s="157">
        <v>32.070366</v>
      </c>
      <c r="N46" s="155"/>
      <c r="O46" s="157" t="s">
        <v>251</v>
      </c>
      <c r="P46" s="157">
        <v>600</v>
      </c>
      <c r="Q46" s="157">
        <v>800</v>
      </c>
      <c r="R46" s="157">
        <v>0</v>
      </c>
      <c r="S46" s="157">
        <v>10000</v>
      </c>
      <c r="T46" s="157">
        <v>2053.085</v>
      </c>
      <c r="U46" s="155"/>
      <c r="V46" s="157" t="s">
        <v>29</v>
      </c>
      <c r="W46" s="157">
        <v>0</v>
      </c>
      <c r="X46" s="157">
        <v>0</v>
      </c>
      <c r="Y46" s="157">
        <v>3</v>
      </c>
      <c r="Z46" s="157">
        <v>10</v>
      </c>
      <c r="AA46" s="157">
        <v>0.1657189</v>
      </c>
      <c r="AB46" s="155"/>
      <c r="AC46" s="157" t="s">
        <v>25</v>
      </c>
      <c r="AD46" s="157">
        <v>0</v>
      </c>
      <c r="AE46" s="157">
        <v>0</v>
      </c>
      <c r="AF46" s="157">
        <v>4</v>
      </c>
      <c r="AG46" s="157">
        <v>11</v>
      </c>
      <c r="AH46" s="157">
        <v>8.6875619999999998</v>
      </c>
      <c r="AI46" s="155"/>
      <c r="AJ46" s="157" t="s">
        <v>26</v>
      </c>
      <c r="AK46" s="157">
        <v>95</v>
      </c>
      <c r="AL46" s="157">
        <v>150</v>
      </c>
      <c r="AM46" s="157">
        <v>0</v>
      </c>
      <c r="AN46" s="157">
        <v>2400</v>
      </c>
      <c r="AO46" s="157">
        <v>628.35004000000004</v>
      </c>
      <c r="AP46" s="155"/>
      <c r="AQ46" s="157" t="s">
        <v>27</v>
      </c>
      <c r="AR46" s="157">
        <v>50</v>
      </c>
      <c r="AS46" s="157">
        <v>60</v>
      </c>
      <c r="AT46" s="157">
        <v>0</v>
      </c>
      <c r="AU46" s="157">
        <v>400</v>
      </c>
      <c r="AV46" s="157">
        <v>254.31567000000001</v>
      </c>
      <c r="AW46" s="155"/>
      <c r="AX46" s="157" t="s">
        <v>252</v>
      </c>
      <c r="AY46" s="157"/>
      <c r="AZ46" s="157"/>
      <c r="BA46" s="157"/>
      <c r="BB46" s="157"/>
      <c r="BC46" s="157"/>
      <c r="BD46" s="155"/>
      <c r="BE46" s="157" t="s">
        <v>253</v>
      </c>
      <c r="BF46" s="157"/>
      <c r="BG46" s="157"/>
      <c r="BH46" s="157"/>
      <c r="BI46" s="157"/>
      <c r="BJ46" s="157"/>
      <c r="BK46" s="155"/>
      <c r="BL46" s="155"/>
      <c r="BM46" s="155"/>
      <c r="BN46" s="155"/>
      <c r="BO46" s="155"/>
      <c r="BP46" s="155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X44:BC44"/>
    <mergeCell ref="A43:BJ43"/>
    <mergeCell ref="BE44:BJ44"/>
    <mergeCell ref="AQ44:AV44"/>
    <mergeCell ref="A44:F44"/>
    <mergeCell ref="H44:M4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2" sqref="H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5" customFormat="1" x14ac:dyDescent="0.3">
      <c r="A2" s="155" t="s">
        <v>280</v>
      </c>
      <c r="B2" s="155" t="s">
        <v>281</v>
      </c>
      <c r="C2" s="155" t="s">
        <v>282</v>
      </c>
      <c r="D2" s="155">
        <v>53</v>
      </c>
      <c r="E2" s="155">
        <v>6317.5923000000003</v>
      </c>
      <c r="F2" s="155">
        <v>943.15390000000002</v>
      </c>
      <c r="G2" s="155">
        <v>153.24498</v>
      </c>
      <c r="H2" s="155">
        <v>98.426734999999994</v>
      </c>
      <c r="I2" s="155">
        <v>54.818240000000003</v>
      </c>
      <c r="J2" s="155">
        <v>223.53202999999999</v>
      </c>
      <c r="K2" s="155">
        <v>113.98039</v>
      </c>
      <c r="L2" s="155">
        <v>109.55164000000001</v>
      </c>
      <c r="M2" s="155">
        <v>59.182113999999999</v>
      </c>
      <c r="N2" s="155">
        <v>6.9253609999999997</v>
      </c>
      <c r="O2" s="155">
        <v>29.733519000000001</v>
      </c>
      <c r="P2" s="155">
        <v>2248.8462</v>
      </c>
      <c r="Q2" s="155">
        <v>59.627346000000003</v>
      </c>
      <c r="R2" s="155">
        <v>1159.0655999999999</v>
      </c>
      <c r="S2" s="155">
        <v>285.54944</v>
      </c>
      <c r="T2" s="155">
        <v>10482.191000000001</v>
      </c>
      <c r="U2" s="155">
        <v>10.859159999999999</v>
      </c>
      <c r="V2" s="155">
        <v>52.520690000000002</v>
      </c>
      <c r="W2" s="155">
        <v>473.30234000000002</v>
      </c>
      <c r="X2" s="155">
        <v>218.06473</v>
      </c>
      <c r="Y2" s="155">
        <v>4.6956053000000004</v>
      </c>
      <c r="Z2" s="155">
        <v>3.5815495999999998</v>
      </c>
      <c r="AA2" s="155">
        <v>48.110897000000001</v>
      </c>
      <c r="AB2" s="155">
        <v>5.8122745</v>
      </c>
      <c r="AC2" s="155">
        <v>1254.4975999999999</v>
      </c>
      <c r="AD2" s="155">
        <v>31.175986999999999</v>
      </c>
      <c r="AE2" s="155">
        <v>6.7092805000000002</v>
      </c>
      <c r="AF2" s="155">
        <v>3.9775716999999999</v>
      </c>
      <c r="AG2" s="155">
        <v>1367.202</v>
      </c>
      <c r="AH2" s="155">
        <v>732.34500000000003</v>
      </c>
      <c r="AI2" s="155">
        <v>634.85706000000005</v>
      </c>
      <c r="AJ2" s="155">
        <v>3518.3209999999999</v>
      </c>
      <c r="AK2" s="155">
        <v>12733.861000000001</v>
      </c>
      <c r="AL2" s="155">
        <v>212.43575999999999</v>
      </c>
      <c r="AM2" s="155">
        <v>8054.4897000000001</v>
      </c>
      <c r="AN2" s="155">
        <v>370.17532</v>
      </c>
      <c r="AO2" s="155">
        <v>41.895719999999997</v>
      </c>
      <c r="AP2" s="155">
        <v>27.552033999999999</v>
      </c>
      <c r="AQ2" s="155">
        <v>14.343688999999999</v>
      </c>
      <c r="AR2" s="155">
        <v>32.070366</v>
      </c>
      <c r="AS2" s="155">
        <v>2053.085</v>
      </c>
      <c r="AT2" s="155">
        <v>0.1657189</v>
      </c>
      <c r="AU2" s="155">
        <v>8.6875619999999998</v>
      </c>
      <c r="AV2" s="155">
        <v>628.35004000000004</v>
      </c>
      <c r="AW2" s="155">
        <v>254.31567000000001</v>
      </c>
      <c r="AX2" s="155">
        <v>0.21044576000000001</v>
      </c>
      <c r="AY2" s="155">
        <v>4.6169186</v>
      </c>
      <c r="AZ2" s="155">
        <v>796.37665000000004</v>
      </c>
      <c r="BA2" s="155">
        <v>103.783676</v>
      </c>
      <c r="BB2" s="155">
        <v>30.606736999999999</v>
      </c>
      <c r="BC2" s="155">
        <v>37.716656</v>
      </c>
      <c r="BD2" s="155">
        <v>35.426215999999997</v>
      </c>
      <c r="BE2" s="155">
        <v>2.2031459999999998</v>
      </c>
      <c r="BF2" s="155">
        <v>9.2978109999999994</v>
      </c>
      <c r="BG2" s="155">
        <v>5.7591404999999998E-4</v>
      </c>
      <c r="BH2" s="155">
        <v>2.6569873000000001E-2</v>
      </c>
      <c r="BI2" s="155">
        <v>2.4438556E-2</v>
      </c>
      <c r="BJ2" s="155">
        <v>0.13373372</v>
      </c>
      <c r="BK2" s="155">
        <v>4.4301083000000002E-5</v>
      </c>
      <c r="BL2" s="155">
        <v>0.44920862</v>
      </c>
      <c r="BM2" s="155">
        <v>5.3807286999999997</v>
      </c>
      <c r="BN2" s="155">
        <v>1.3086960000000001</v>
      </c>
      <c r="BO2" s="155">
        <v>104.03675</v>
      </c>
      <c r="BP2" s="155">
        <v>12.774271000000001</v>
      </c>
      <c r="BQ2" s="155">
        <v>27.008179999999999</v>
      </c>
      <c r="BR2" s="155">
        <v>112.92233</v>
      </c>
      <c r="BS2" s="155">
        <v>108.55007999999999</v>
      </c>
      <c r="BT2" s="155">
        <v>13.128631</v>
      </c>
      <c r="BU2" s="155">
        <v>0.12592120000000001</v>
      </c>
      <c r="BV2" s="155">
        <v>0.18641832</v>
      </c>
      <c r="BW2" s="155">
        <v>0.93592185000000006</v>
      </c>
      <c r="BX2" s="155">
        <v>3.1881819999999998</v>
      </c>
      <c r="BY2" s="155">
        <v>0.31932238000000002</v>
      </c>
      <c r="BZ2" s="155">
        <v>1.8198601E-3</v>
      </c>
      <c r="CA2" s="155">
        <v>2.1027830000000001</v>
      </c>
      <c r="CB2" s="155">
        <v>9.0489769999999997E-2</v>
      </c>
      <c r="CC2" s="155">
        <v>0.69892949999999998</v>
      </c>
      <c r="CD2" s="155">
        <v>6.6163800000000004</v>
      </c>
      <c r="CE2" s="155">
        <v>0.16328356999999999</v>
      </c>
      <c r="CF2" s="155">
        <v>0.9600571</v>
      </c>
      <c r="CG2" s="155">
        <v>2.9999999000000001E-6</v>
      </c>
      <c r="CH2" s="155">
        <v>0.14206767000000001</v>
      </c>
      <c r="CI2" s="155">
        <v>3.837691E-2</v>
      </c>
      <c r="CJ2" s="155">
        <v>14.759522</v>
      </c>
      <c r="CK2" s="155">
        <v>3.9820750000000002E-2</v>
      </c>
      <c r="CL2" s="155">
        <v>1.6735035</v>
      </c>
      <c r="CM2" s="155">
        <v>5.3343350000000003</v>
      </c>
      <c r="CN2" s="155">
        <v>6542.6943000000001</v>
      </c>
      <c r="CO2" s="155">
        <v>11175.315000000001</v>
      </c>
      <c r="CP2" s="155">
        <v>6983.8980000000001</v>
      </c>
      <c r="CQ2" s="155">
        <v>2603.1165000000001</v>
      </c>
      <c r="CR2" s="155">
        <v>1400.8616</v>
      </c>
      <c r="CS2" s="155">
        <v>1195.588</v>
      </c>
      <c r="CT2" s="155">
        <v>6393.9174999999996</v>
      </c>
      <c r="CU2" s="155">
        <v>3915.0273000000002</v>
      </c>
      <c r="CV2" s="155">
        <v>3528.7908000000002</v>
      </c>
      <c r="CW2" s="155">
        <v>4469.7466000000004</v>
      </c>
      <c r="CX2" s="155">
        <v>1257.6057000000001</v>
      </c>
      <c r="CY2" s="155">
        <v>8162.0165999999999</v>
      </c>
      <c r="CZ2" s="155">
        <v>3771.0798</v>
      </c>
      <c r="DA2" s="155">
        <v>9472.4850000000006</v>
      </c>
      <c r="DB2" s="155">
        <v>8949.9809999999998</v>
      </c>
      <c r="DC2" s="155">
        <v>12965.007</v>
      </c>
      <c r="DD2" s="155">
        <v>22410.76</v>
      </c>
      <c r="DE2" s="155">
        <v>4928.768</v>
      </c>
      <c r="DF2" s="155">
        <v>10477.938</v>
      </c>
      <c r="DG2" s="155">
        <v>5090.7915000000003</v>
      </c>
      <c r="DH2" s="155">
        <v>450.58463</v>
      </c>
      <c r="DI2" s="155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103.783676</v>
      </c>
      <c r="B6">
        <f>BB2</f>
        <v>30.606736999999999</v>
      </c>
      <c r="C6">
        <f>BC2</f>
        <v>37.716656</v>
      </c>
      <c r="D6">
        <f>BD2</f>
        <v>35.426215999999997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21510</v>
      </c>
      <c r="C2" s="56">
        <f ca="1">YEAR(TODAY())-YEAR(B2)+IF(TODAY()&gt;=DATE(YEAR(TODAY()),MONTH(B2),DAY(B2)),0,-1)</f>
        <v>62</v>
      </c>
      <c r="E2" s="52">
        <v>163.6</v>
      </c>
      <c r="F2" s="53" t="s">
        <v>39</v>
      </c>
      <c r="G2" s="52">
        <v>65.5</v>
      </c>
      <c r="H2" s="51" t="s">
        <v>41</v>
      </c>
      <c r="I2" s="68">
        <f>ROUND(G3/E3^2,1)</f>
        <v>24.5</v>
      </c>
    </row>
    <row r="3" spans="1:9" x14ac:dyDescent="0.3">
      <c r="E3" s="51">
        <f>E2/100</f>
        <v>1.6359999999999999</v>
      </c>
      <c r="F3" s="51" t="s">
        <v>40</v>
      </c>
      <c r="G3" s="51">
        <f>G2</f>
        <v>65.5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43675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박민수, ID : 33366782)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2020년 01월 02일 13:11:03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2" t="s">
        <v>275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</row>
    <row r="6" spans="1:19" ht="18" customHeight="1" x14ac:dyDescent="0.3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8" customHeight="1" x14ac:dyDescent="0.3"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8" customHeight="1" x14ac:dyDescent="0.3"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ht="18" customHeight="1" thickBot="1" x14ac:dyDescent="0.35"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ht="18" customHeight="1" x14ac:dyDescent="0.3">
      <c r="C10" s="148" t="s">
        <v>30</v>
      </c>
      <c r="D10" s="148"/>
      <c r="E10" s="149"/>
      <c r="F10" s="152">
        <f>'개인정보 및 신체계측 입력'!B5</f>
        <v>43675</v>
      </c>
      <c r="G10" s="111"/>
      <c r="H10" s="111"/>
      <c r="I10" s="11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150"/>
      <c r="D11" s="150"/>
      <c r="E11" s="151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148" t="s">
        <v>32</v>
      </c>
      <c r="D12" s="148"/>
      <c r="E12" s="149"/>
      <c r="F12" s="133">
        <f ca="1">'개인정보 및 신체계측 입력'!C2</f>
        <v>62</v>
      </c>
      <c r="G12" s="133"/>
      <c r="H12" s="133"/>
      <c r="I12" s="133"/>
      <c r="K12" s="124">
        <f>'개인정보 및 신체계측 입력'!E2</f>
        <v>163.6</v>
      </c>
      <c r="L12" s="125"/>
      <c r="M12" s="118">
        <f>'개인정보 및 신체계측 입력'!G2</f>
        <v>65.5</v>
      </c>
      <c r="N12" s="119"/>
      <c r="O12" s="114" t="s">
        <v>271</v>
      </c>
      <c r="P12" s="108"/>
      <c r="Q12" s="111">
        <f>'개인정보 및 신체계측 입력'!I2</f>
        <v>24.5</v>
      </c>
      <c r="R12" s="111"/>
      <c r="S12" s="111"/>
    </row>
    <row r="13" spans="1:19" ht="18" customHeight="1" thickBot="1" x14ac:dyDescent="0.35">
      <c r="C13" s="153"/>
      <c r="D13" s="153"/>
      <c r="E13" s="154"/>
      <c r="F13" s="134"/>
      <c r="G13" s="134"/>
      <c r="H13" s="134"/>
      <c r="I13" s="13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 x14ac:dyDescent="0.3">
      <c r="C14" s="150" t="s">
        <v>31</v>
      </c>
      <c r="D14" s="150"/>
      <c r="E14" s="151"/>
      <c r="F14" s="112" t="str">
        <f>MID('DRIs DATA'!B1,28,3)</f>
        <v>박민수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 x14ac:dyDescent="0.35">
      <c r="C15" s="153"/>
      <c r="D15" s="153"/>
      <c r="E15" s="154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1" t="s">
        <v>42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</row>
    <row r="20" spans="2:20" ht="18" customHeight="1" thickBot="1" x14ac:dyDescent="0.35">
      <c r="B20" s="74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39" t="s">
        <v>43</v>
      </c>
      <c r="E36" s="139"/>
      <c r="F36" s="139"/>
      <c r="G36" s="139"/>
      <c r="H36" s="139"/>
      <c r="I36" s="34">
        <f>'DRIs DATA'!F8</f>
        <v>71.454999999999998</v>
      </c>
      <c r="J36" s="140" t="s">
        <v>44</v>
      </c>
      <c r="K36" s="140"/>
      <c r="L36" s="140"/>
      <c r="M36" s="140"/>
      <c r="N36" s="35"/>
      <c r="O36" s="138" t="s">
        <v>45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182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39" t="s">
        <v>43</v>
      </c>
      <c r="E41" s="139"/>
      <c r="F41" s="139"/>
      <c r="G41" s="139"/>
      <c r="H41" s="139"/>
      <c r="I41" s="34">
        <f>'DRIs DATA'!G8</f>
        <v>11.61</v>
      </c>
      <c r="J41" s="140" t="s">
        <v>44</v>
      </c>
      <c r="K41" s="140"/>
      <c r="L41" s="140"/>
      <c r="M41" s="140"/>
      <c r="N41" s="35"/>
      <c r="O41" s="137" t="s">
        <v>49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80" t="s">
        <v>184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6"/>
    </row>
    <row r="43" spans="2:20" ht="18" customHeight="1" x14ac:dyDescent="0.3">
      <c r="B43" s="6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1" t="s">
        <v>43</v>
      </c>
      <c r="E46" s="141"/>
      <c r="F46" s="141"/>
      <c r="G46" s="141"/>
      <c r="H46" s="141"/>
      <c r="I46" s="34">
        <f>'DRIs DATA'!H8</f>
        <v>16.934999999999999</v>
      </c>
      <c r="J46" s="140" t="s">
        <v>44</v>
      </c>
      <c r="K46" s="140"/>
      <c r="L46" s="140"/>
      <c r="M46" s="140"/>
      <c r="N46" s="35"/>
      <c r="O46" s="137" t="s">
        <v>48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80" t="s">
        <v>183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1" t="s">
        <v>191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3"/>
    </row>
    <row r="54" spans="1:20" ht="18" customHeight="1" thickBot="1" x14ac:dyDescent="0.3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6" t="s">
        <v>164</v>
      </c>
      <c r="D69" s="146"/>
      <c r="E69" s="146"/>
      <c r="F69" s="146"/>
      <c r="G69" s="146"/>
      <c r="H69" s="139" t="s">
        <v>170</v>
      </c>
      <c r="I69" s="139"/>
      <c r="J69" s="13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7">
        <f>ROUND('그룹 전체 사용자의 일일 입력'!D6/MAX('그룹 전체 사용자의 일일 입력'!$B$6,'그룹 전체 사용자의 일일 입력'!$C$6,'그룹 전체 사용자의 일일 입력'!$D$6),1)</f>
        <v>0.9</v>
      </c>
      <c r="P69" s="14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6" t="s">
        <v>51</v>
      </c>
      <c r="D72" s="146"/>
      <c r="E72" s="146"/>
      <c r="F72" s="146"/>
      <c r="G72" s="146"/>
      <c r="H72" s="38"/>
      <c r="I72" s="139" t="s">
        <v>52</v>
      </c>
      <c r="J72" s="139"/>
      <c r="K72" s="36">
        <f>ROUND('DRIs DATA'!L8,1)</f>
        <v>15.9</v>
      </c>
      <c r="L72" s="36" t="s">
        <v>53</v>
      </c>
      <c r="M72" s="36">
        <f>ROUND('DRIs DATA'!K8,1)</f>
        <v>4</v>
      </c>
      <c r="N72" s="140" t="s">
        <v>54</v>
      </c>
      <c r="O72" s="140"/>
      <c r="P72" s="140"/>
      <c r="Q72" s="140"/>
      <c r="R72" s="39"/>
      <c r="S72" s="35"/>
      <c r="T72" s="6"/>
    </row>
    <row r="73" spans="2:21" ht="18" customHeight="1" x14ac:dyDescent="0.3">
      <c r="B73" s="6"/>
      <c r="C73" s="80" t="s">
        <v>181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1" t="s">
        <v>192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3"/>
    </row>
    <row r="78" spans="2:21" ht="18" customHeight="1" thickBot="1" x14ac:dyDescent="0.35">
      <c r="B78" s="74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2" t="s">
        <v>168</v>
      </c>
      <c r="C80" s="82"/>
      <c r="D80" s="82"/>
      <c r="E80" s="82"/>
      <c r="F80" s="21"/>
      <c r="G80" s="21"/>
      <c r="H80" s="21"/>
      <c r="L80" s="82" t="s">
        <v>172</v>
      </c>
      <c r="M80" s="82"/>
      <c r="N80" s="82"/>
      <c r="O80" s="82"/>
      <c r="P80" s="8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268</v>
      </c>
      <c r="C93" s="131"/>
      <c r="D93" s="131"/>
      <c r="E93" s="131"/>
      <c r="F93" s="131"/>
      <c r="G93" s="131"/>
      <c r="H93" s="131"/>
      <c r="I93" s="131"/>
      <c r="J93" s="132"/>
      <c r="L93" s="130" t="s">
        <v>175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85" t="s">
        <v>171</v>
      </c>
      <c r="C94" s="83"/>
      <c r="D94" s="83"/>
      <c r="E94" s="83"/>
      <c r="F94" s="86">
        <f>ROUND('DRIs DATA'!F16/'DRIs DATA'!C16*100,2)</f>
        <v>154.54</v>
      </c>
      <c r="G94" s="86"/>
      <c r="H94" s="83" t="s">
        <v>167</v>
      </c>
      <c r="I94" s="83"/>
      <c r="J94" s="84"/>
      <c r="L94" s="85" t="s">
        <v>171</v>
      </c>
      <c r="M94" s="83"/>
      <c r="N94" s="83"/>
      <c r="O94" s="83"/>
      <c r="P94" s="83"/>
      <c r="Q94" s="23">
        <f>ROUND('DRIs DATA'!M16/'DRIs DATA'!K16*100,2)</f>
        <v>437.67</v>
      </c>
      <c r="R94" s="83" t="s">
        <v>167</v>
      </c>
      <c r="S94" s="83"/>
      <c r="T94" s="8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8" t="s">
        <v>180</v>
      </c>
      <c r="C96" s="89"/>
      <c r="D96" s="89"/>
      <c r="E96" s="89"/>
      <c r="F96" s="89"/>
      <c r="G96" s="89"/>
      <c r="H96" s="89"/>
      <c r="I96" s="89"/>
      <c r="J96" s="90"/>
      <c r="L96" s="94" t="s">
        <v>173</v>
      </c>
      <c r="M96" s="95"/>
      <c r="N96" s="95"/>
      <c r="O96" s="95"/>
      <c r="P96" s="95"/>
      <c r="Q96" s="95"/>
      <c r="R96" s="95"/>
      <c r="S96" s="95"/>
      <c r="T96" s="96"/>
    </row>
    <row r="97" spans="2:21" ht="18" customHeight="1" x14ac:dyDescent="0.3">
      <c r="B97" s="88"/>
      <c r="C97" s="89"/>
      <c r="D97" s="89"/>
      <c r="E97" s="89"/>
      <c r="F97" s="89"/>
      <c r="G97" s="89"/>
      <c r="H97" s="89"/>
      <c r="I97" s="89"/>
      <c r="J97" s="90"/>
      <c r="L97" s="94"/>
      <c r="M97" s="95"/>
      <c r="N97" s="95"/>
      <c r="O97" s="95"/>
      <c r="P97" s="95"/>
      <c r="Q97" s="95"/>
      <c r="R97" s="95"/>
      <c r="S97" s="95"/>
      <c r="T97" s="96"/>
    </row>
    <row r="98" spans="2:21" ht="18" customHeight="1" x14ac:dyDescent="0.3">
      <c r="B98" s="88"/>
      <c r="C98" s="89"/>
      <c r="D98" s="89"/>
      <c r="E98" s="89"/>
      <c r="F98" s="89"/>
      <c r="G98" s="89"/>
      <c r="H98" s="89"/>
      <c r="I98" s="89"/>
      <c r="J98" s="90"/>
      <c r="L98" s="94"/>
      <c r="M98" s="95"/>
      <c r="N98" s="95"/>
      <c r="O98" s="95"/>
      <c r="P98" s="95"/>
      <c r="Q98" s="95"/>
      <c r="R98" s="95"/>
      <c r="S98" s="95"/>
      <c r="T98" s="96"/>
    </row>
    <row r="99" spans="2:21" ht="18" customHeight="1" x14ac:dyDescent="0.3">
      <c r="B99" s="88"/>
      <c r="C99" s="89"/>
      <c r="D99" s="89"/>
      <c r="E99" s="89"/>
      <c r="F99" s="89"/>
      <c r="G99" s="89"/>
      <c r="H99" s="89"/>
      <c r="I99" s="89"/>
      <c r="J99" s="90"/>
      <c r="L99" s="94"/>
      <c r="M99" s="95"/>
      <c r="N99" s="95"/>
      <c r="O99" s="95"/>
      <c r="P99" s="95"/>
      <c r="Q99" s="95"/>
      <c r="R99" s="95"/>
      <c r="S99" s="95"/>
      <c r="T99" s="96"/>
    </row>
    <row r="100" spans="2:21" ht="18" customHeight="1" x14ac:dyDescent="0.3">
      <c r="B100" s="88"/>
      <c r="C100" s="89"/>
      <c r="D100" s="89"/>
      <c r="E100" s="89"/>
      <c r="F100" s="89"/>
      <c r="G100" s="89"/>
      <c r="H100" s="89"/>
      <c r="I100" s="89"/>
      <c r="J100" s="90"/>
      <c r="L100" s="94"/>
      <c r="M100" s="95"/>
      <c r="N100" s="95"/>
      <c r="O100" s="95"/>
      <c r="P100" s="95"/>
      <c r="Q100" s="95"/>
      <c r="R100" s="95"/>
      <c r="S100" s="95"/>
      <c r="T100" s="96"/>
      <c r="U100" s="17"/>
    </row>
    <row r="101" spans="2:21" ht="18" customHeight="1" thickBot="1" x14ac:dyDescent="0.35">
      <c r="B101" s="91"/>
      <c r="C101" s="92"/>
      <c r="D101" s="92"/>
      <c r="E101" s="92"/>
      <c r="F101" s="92"/>
      <c r="G101" s="92"/>
      <c r="H101" s="92"/>
      <c r="I101" s="92"/>
      <c r="J101" s="93"/>
      <c r="L101" s="97"/>
      <c r="M101" s="98"/>
      <c r="N101" s="98"/>
      <c r="O101" s="98"/>
      <c r="P101" s="98"/>
      <c r="Q101" s="98"/>
      <c r="R101" s="98"/>
      <c r="S101" s="98"/>
      <c r="T101" s="9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1" t="s">
        <v>193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3"/>
    </row>
    <row r="105" spans="2:21" ht="18" customHeight="1" thickBot="1" x14ac:dyDescent="0.35">
      <c r="B105" s="74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2" t="s">
        <v>169</v>
      </c>
      <c r="C107" s="82"/>
      <c r="D107" s="82"/>
      <c r="E107" s="82"/>
      <c r="F107" s="6"/>
      <c r="G107" s="6"/>
      <c r="H107" s="6"/>
      <c r="I107" s="6"/>
      <c r="L107" s="82" t="s">
        <v>270</v>
      </c>
      <c r="M107" s="82"/>
      <c r="N107" s="82"/>
      <c r="O107" s="82"/>
      <c r="P107" s="8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7" t="s">
        <v>264</v>
      </c>
      <c r="C120" s="78"/>
      <c r="D120" s="78"/>
      <c r="E120" s="78"/>
      <c r="F120" s="78"/>
      <c r="G120" s="78"/>
      <c r="H120" s="78"/>
      <c r="I120" s="78"/>
      <c r="J120" s="79"/>
      <c r="L120" s="77" t="s">
        <v>265</v>
      </c>
      <c r="M120" s="78"/>
      <c r="N120" s="78"/>
      <c r="O120" s="78"/>
      <c r="P120" s="78"/>
      <c r="Q120" s="78"/>
      <c r="R120" s="78"/>
      <c r="S120" s="78"/>
      <c r="T120" s="79"/>
    </row>
    <row r="121" spans="2:20" ht="18" customHeight="1" x14ac:dyDescent="0.3">
      <c r="B121" s="43" t="s">
        <v>171</v>
      </c>
      <c r="C121" s="16"/>
      <c r="D121" s="16"/>
      <c r="E121" s="15"/>
      <c r="F121" s="86">
        <f>ROUND('DRIs DATA'!F26/'DRIs DATA'!C26*100,2)</f>
        <v>218.06</v>
      </c>
      <c r="G121" s="86"/>
      <c r="H121" s="83" t="s">
        <v>166</v>
      </c>
      <c r="I121" s="83"/>
      <c r="J121" s="84"/>
      <c r="L121" s="42" t="s">
        <v>171</v>
      </c>
      <c r="M121" s="20"/>
      <c r="N121" s="20"/>
      <c r="O121" s="23"/>
      <c r="P121" s="6"/>
      <c r="Q121" s="58">
        <f>ROUND('DRIs DATA'!AH26/'DRIs DATA'!AE26*100,2)</f>
        <v>387.48</v>
      </c>
      <c r="R121" s="83" t="s">
        <v>166</v>
      </c>
      <c r="S121" s="83"/>
      <c r="T121" s="8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0" t="s">
        <v>174</v>
      </c>
      <c r="C123" s="101"/>
      <c r="D123" s="101"/>
      <c r="E123" s="101"/>
      <c r="F123" s="101"/>
      <c r="G123" s="101"/>
      <c r="H123" s="101"/>
      <c r="I123" s="101"/>
      <c r="J123" s="102"/>
      <c r="L123" s="100" t="s">
        <v>269</v>
      </c>
      <c r="M123" s="101"/>
      <c r="N123" s="101"/>
      <c r="O123" s="101"/>
      <c r="P123" s="101"/>
      <c r="Q123" s="101"/>
      <c r="R123" s="101"/>
      <c r="S123" s="101"/>
      <c r="T123" s="102"/>
    </row>
    <row r="124" spans="2:20" ht="18" customHeight="1" x14ac:dyDescent="0.3">
      <c r="B124" s="100"/>
      <c r="C124" s="101"/>
      <c r="D124" s="101"/>
      <c r="E124" s="101"/>
      <c r="F124" s="101"/>
      <c r="G124" s="101"/>
      <c r="H124" s="101"/>
      <c r="I124" s="101"/>
      <c r="J124" s="102"/>
      <c r="L124" s="100"/>
      <c r="M124" s="101"/>
      <c r="N124" s="101"/>
      <c r="O124" s="101"/>
      <c r="P124" s="101"/>
      <c r="Q124" s="101"/>
      <c r="R124" s="101"/>
      <c r="S124" s="101"/>
      <c r="T124" s="102"/>
    </row>
    <row r="125" spans="2:20" ht="18" customHeight="1" x14ac:dyDescent="0.3">
      <c r="B125" s="100"/>
      <c r="C125" s="101"/>
      <c r="D125" s="101"/>
      <c r="E125" s="101"/>
      <c r="F125" s="101"/>
      <c r="G125" s="101"/>
      <c r="H125" s="101"/>
      <c r="I125" s="101"/>
      <c r="J125" s="102"/>
      <c r="L125" s="100"/>
      <c r="M125" s="101"/>
      <c r="N125" s="101"/>
      <c r="O125" s="101"/>
      <c r="P125" s="101"/>
      <c r="Q125" s="101"/>
      <c r="R125" s="101"/>
      <c r="S125" s="101"/>
      <c r="T125" s="102"/>
    </row>
    <row r="126" spans="2:20" ht="18" customHeight="1" x14ac:dyDescent="0.3">
      <c r="B126" s="100"/>
      <c r="C126" s="101"/>
      <c r="D126" s="101"/>
      <c r="E126" s="101"/>
      <c r="F126" s="101"/>
      <c r="G126" s="101"/>
      <c r="H126" s="101"/>
      <c r="I126" s="101"/>
      <c r="J126" s="102"/>
      <c r="L126" s="100"/>
      <c r="M126" s="101"/>
      <c r="N126" s="101"/>
      <c r="O126" s="101"/>
      <c r="P126" s="101"/>
      <c r="Q126" s="101"/>
      <c r="R126" s="101"/>
      <c r="S126" s="101"/>
      <c r="T126" s="102"/>
    </row>
    <row r="127" spans="2:20" ht="18" customHeight="1" x14ac:dyDescent="0.3">
      <c r="B127" s="100"/>
      <c r="C127" s="101"/>
      <c r="D127" s="101"/>
      <c r="E127" s="101"/>
      <c r="F127" s="101"/>
      <c r="G127" s="101"/>
      <c r="H127" s="101"/>
      <c r="I127" s="101"/>
      <c r="J127" s="102"/>
      <c r="L127" s="100"/>
      <c r="M127" s="101"/>
      <c r="N127" s="101"/>
      <c r="O127" s="101"/>
      <c r="P127" s="101"/>
      <c r="Q127" s="101"/>
      <c r="R127" s="101"/>
      <c r="S127" s="101"/>
      <c r="T127" s="102"/>
    </row>
    <row r="128" spans="2:20" ht="17.25" thickBot="1" x14ac:dyDescent="0.35">
      <c r="B128" s="103"/>
      <c r="C128" s="104"/>
      <c r="D128" s="104"/>
      <c r="E128" s="104"/>
      <c r="F128" s="104"/>
      <c r="G128" s="104"/>
      <c r="H128" s="104"/>
      <c r="I128" s="104"/>
      <c r="J128" s="105"/>
      <c r="L128" s="103"/>
      <c r="M128" s="104"/>
      <c r="N128" s="104"/>
      <c r="O128" s="104"/>
      <c r="P128" s="104"/>
      <c r="Q128" s="104"/>
      <c r="R128" s="104"/>
      <c r="S128" s="104"/>
      <c r="T128" s="10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1" t="s">
        <v>262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57"/>
      <c r="O130" s="71" t="s">
        <v>263</v>
      </c>
      <c r="P130" s="72"/>
      <c r="Q130" s="72"/>
      <c r="R130" s="72"/>
      <c r="S130" s="72"/>
      <c r="T130" s="73"/>
    </row>
    <row r="131" spans="2:21" ht="18" customHeight="1" thickBot="1" x14ac:dyDescent="0.35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6"/>
      <c r="N131" s="57"/>
      <c r="O131" s="74"/>
      <c r="P131" s="75"/>
      <c r="Q131" s="75"/>
      <c r="R131" s="75"/>
      <c r="S131" s="75"/>
      <c r="T131" s="7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1" t="s">
        <v>194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3"/>
    </row>
    <row r="156" spans="2:21" ht="18" customHeight="1" thickBot="1" x14ac:dyDescent="0.3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2" t="s">
        <v>177</v>
      </c>
      <c r="C158" s="82"/>
      <c r="D158" s="82"/>
      <c r="E158" s="6"/>
      <c r="F158" s="6"/>
      <c r="G158" s="6"/>
      <c r="H158" s="6"/>
      <c r="I158" s="6"/>
      <c r="L158" s="82" t="s">
        <v>178</v>
      </c>
      <c r="M158" s="82"/>
      <c r="N158" s="8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7" t="s">
        <v>266</v>
      </c>
      <c r="C171" s="78"/>
      <c r="D171" s="78"/>
      <c r="E171" s="78"/>
      <c r="F171" s="78"/>
      <c r="G171" s="78"/>
      <c r="H171" s="78"/>
      <c r="I171" s="78"/>
      <c r="J171" s="79"/>
      <c r="L171" s="77" t="s">
        <v>176</v>
      </c>
      <c r="M171" s="78"/>
      <c r="N171" s="78"/>
      <c r="O171" s="78"/>
      <c r="P171" s="78"/>
      <c r="Q171" s="78"/>
      <c r="R171" s="78"/>
      <c r="S171" s="79"/>
    </row>
    <row r="172" spans="2:19" ht="18" customHeight="1" x14ac:dyDescent="0.3">
      <c r="B172" s="42" t="s">
        <v>171</v>
      </c>
      <c r="C172" s="20"/>
      <c r="D172" s="20"/>
      <c r="E172" s="6"/>
      <c r="F172" s="86">
        <f>ROUND('DRIs DATA'!F36/'DRIs DATA'!C36*100,2)</f>
        <v>170.9</v>
      </c>
      <c r="G172" s="8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848.92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0" t="s">
        <v>185</v>
      </c>
      <c r="C174" s="101"/>
      <c r="D174" s="101"/>
      <c r="E174" s="101"/>
      <c r="F174" s="101"/>
      <c r="G174" s="101"/>
      <c r="H174" s="101"/>
      <c r="I174" s="101"/>
      <c r="J174" s="102"/>
      <c r="L174" s="100" t="s">
        <v>187</v>
      </c>
      <c r="M174" s="101"/>
      <c r="N174" s="101"/>
      <c r="O174" s="101"/>
      <c r="P174" s="101"/>
      <c r="Q174" s="101"/>
      <c r="R174" s="101"/>
      <c r="S174" s="102"/>
    </row>
    <row r="175" spans="2:19" ht="18" customHeight="1" x14ac:dyDescent="0.3">
      <c r="B175" s="100"/>
      <c r="C175" s="101"/>
      <c r="D175" s="101"/>
      <c r="E175" s="101"/>
      <c r="F175" s="101"/>
      <c r="G175" s="101"/>
      <c r="H175" s="101"/>
      <c r="I175" s="101"/>
      <c r="J175" s="102"/>
      <c r="L175" s="100"/>
      <c r="M175" s="101"/>
      <c r="N175" s="101"/>
      <c r="O175" s="101"/>
      <c r="P175" s="101"/>
      <c r="Q175" s="101"/>
      <c r="R175" s="101"/>
      <c r="S175" s="102"/>
    </row>
    <row r="176" spans="2:19" ht="18" customHeight="1" x14ac:dyDescent="0.3">
      <c r="B176" s="100"/>
      <c r="C176" s="101"/>
      <c r="D176" s="101"/>
      <c r="E176" s="101"/>
      <c r="F176" s="101"/>
      <c r="G176" s="101"/>
      <c r="H176" s="101"/>
      <c r="I176" s="101"/>
      <c r="J176" s="102"/>
      <c r="L176" s="100"/>
      <c r="M176" s="101"/>
      <c r="N176" s="101"/>
      <c r="O176" s="101"/>
      <c r="P176" s="101"/>
      <c r="Q176" s="101"/>
      <c r="R176" s="101"/>
      <c r="S176" s="102"/>
    </row>
    <row r="177" spans="2:19" ht="18" customHeight="1" x14ac:dyDescent="0.3">
      <c r="B177" s="100"/>
      <c r="C177" s="101"/>
      <c r="D177" s="101"/>
      <c r="E177" s="101"/>
      <c r="F177" s="101"/>
      <c r="G177" s="101"/>
      <c r="H177" s="101"/>
      <c r="I177" s="101"/>
      <c r="J177" s="102"/>
      <c r="L177" s="100"/>
      <c r="M177" s="101"/>
      <c r="N177" s="101"/>
      <c r="O177" s="101"/>
      <c r="P177" s="101"/>
      <c r="Q177" s="101"/>
      <c r="R177" s="101"/>
      <c r="S177" s="102"/>
    </row>
    <row r="178" spans="2:19" ht="18" customHeight="1" x14ac:dyDescent="0.3">
      <c r="B178" s="100"/>
      <c r="C178" s="101"/>
      <c r="D178" s="101"/>
      <c r="E178" s="101"/>
      <c r="F178" s="101"/>
      <c r="G178" s="101"/>
      <c r="H178" s="101"/>
      <c r="I178" s="101"/>
      <c r="J178" s="102"/>
      <c r="L178" s="100"/>
      <c r="M178" s="101"/>
      <c r="N178" s="101"/>
      <c r="O178" s="101"/>
      <c r="P178" s="101"/>
      <c r="Q178" s="101"/>
      <c r="R178" s="101"/>
      <c r="S178" s="102"/>
    </row>
    <row r="179" spans="2:19" ht="18" customHeight="1" x14ac:dyDescent="0.3">
      <c r="B179" s="100"/>
      <c r="C179" s="101"/>
      <c r="D179" s="101"/>
      <c r="E179" s="101"/>
      <c r="F179" s="101"/>
      <c r="G179" s="101"/>
      <c r="H179" s="101"/>
      <c r="I179" s="101"/>
      <c r="J179" s="102"/>
      <c r="L179" s="100"/>
      <c r="M179" s="101"/>
      <c r="N179" s="101"/>
      <c r="O179" s="101"/>
      <c r="P179" s="101"/>
      <c r="Q179" s="101"/>
      <c r="R179" s="101"/>
      <c r="S179" s="102"/>
    </row>
    <row r="180" spans="2:19" ht="18" customHeight="1" thickBot="1" x14ac:dyDescent="0.35">
      <c r="B180" s="103"/>
      <c r="C180" s="104"/>
      <c r="D180" s="104"/>
      <c r="E180" s="104"/>
      <c r="F180" s="104"/>
      <c r="G180" s="104"/>
      <c r="H180" s="104"/>
      <c r="I180" s="104"/>
      <c r="J180" s="105"/>
      <c r="L180" s="100"/>
      <c r="M180" s="101"/>
      <c r="N180" s="101"/>
      <c r="O180" s="101"/>
      <c r="P180" s="101"/>
      <c r="Q180" s="101"/>
      <c r="R180" s="101"/>
      <c r="S180" s="10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0"/>
      <c r="M181" s="101"/>
      <c r="N181" s="101"/>
      <c r="O181" s="101"/>
      <c r="P181" s="101"/>
      <c r="Q181" s="101"/>
      <c r="R181" s="101"/>
      <c r="S181" s="102"/>
    </row>
    <row r="182" spans="2:19" ht="18" customHeight="1" thickBot="1" x14ac:dyDescent="0.35">
      <c r="L182" s="103"/>
      <c r="M182" s="104"/>
      <c r="N182" s="104"/>
      <c r="O182" s="104"/>
      <c r="P182" s="104"/>
      <c r="Q182" s="104"/>
      <c r="R182" s="104"/>
      <c r="S182" s="105"/>
    </row>
    <row r="183" spans="2:19" ht="18" customHeight="1" x14ac:dyDescent="0.3">
      <c r="B183" s="82" t="s">
        <v>179</v>
      </c>
      <c r="C183" s="82"/>
      <c r="D183" s="8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7" t="s">
        <v>267</v>
      </c>
      <c r="C196" s="78"/>
      <c r="D196" s="78"/>
      <c r="E196" s="78"/>
      <c r="F196" s="78"/>
      <c r="G196" s="78"/>
      <c r="H196" s="78"/>
      <c r="I196" s="78"/>
      <c r="J196" s="7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6">
        <f>ROUND('DRIs DATA'!F46/'DRIs DATA'!C46*100,2)</f>
        <v>418.96</v>
      </c>
      <c r="G197" s="8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0" t="s">
        <v>186</v>
      </c>
      <c r="C199" s="101"/>
      <c r="D199" s="101"/>
      <c r="E199" s="101"/>
      <c r="F199" s="101"/>
      <c r="G199" s="101"/>
      <c r="H199" s="101"/>
      <c r="I199" s="101"/>
      <c r="J199" s="102"/>
      <c r="S199" s="6"/>
    </row>
    <row r="200" spans="2:20" ht="18" customHeight="1" x14ac:dyDescent="0.3">
      <c r="B200" s="100"/>
      <c r="C200" s="101"/>
      <c r="D200" s="101"/>
      <c r="E200" s="101"/>
      <c r="F200" s="101"/>
      <c r="G200" s="101"/>
      <c r="H200" s="101"/>
      <c r="I200" s="101"/>
      <c r="J200" s="102"/>
      <c r="S200" s="6"/>
    </row>
    <row r="201" spans="2:20" ht="18" customHeight="1" x14ac:dyDescent="0.3">
      <c r="B201" s="100"/>
      <c r="C201" s="101"/>
      <c r="D201" s="101"/>
      <c r="E201" s="101"/>
      <c r="F201" s="101"/>
      <c r="G201" s="101"/>
      <c r="H201" s="101"/>
      <c r="I201" s="101"/>
      <c r="J201" s="102"/>
      <c r="S201" s="6"/>
    </row>
    <row r="202" spans="2:20" ht="18" customHeight="1" x14ac:dyDescent="0.3">
      <c r="B202" s="100"/>
      <c r="C202" s="101"/>
      <c r="D202" s="101"/>
      <c r="E202" s="101"/>
      <c r="F202" s="101"/>
      <c r="G202" s="101"/>
      <c r="H202" s="101"/>
      <c r="I202" s="101"/>
      <c r="J202" s="102"/>
      <c r="S202" s="6"/>
    </row>
    <row r="203" spans="2:20" ht="18" customHeight="1" x14ac:dyDescent="0.3">
      <c r="B203" s="100"/>
      <c r="C203" s="101"/>
      <c r="D203" s="101"/>
      <c r="E203" s="101"/>
      <c r="F203" s="101"/>
      <c r="G203" s="101"/>
      <c r="H203" s="101"/>
      <c r="I203" s="101"/>
      <c r="J203" s="102"/>
      <c r="S203" s="6"/>
    </row>
    <row r="204" spans="2:20" ht="18" customHeight="1" thickBot="1" x14ac:dyDescent="0.35">
      <c r="B204" s="103"/>
      <c r="C204" s="104"/>
      <c r="D204" s="104"/>
      <c r="E204" s="104"/>
      <c r="F204" s="104"/>
      <c r="G204" s="104"/>
      <c r="H204" s="104"/>
      <c r="I204" s="104"/>
      <c r="J204" s="105"/>
      <c r="S204" s="6"/>
    </row>
    <row r="205" spans="2:20" ht="18" customHeight="1" thickBot="1" x14ac:dyDescent="0.35">
      <c r="K205" s="10"/>
    </row>
    <row r="206" spans="2:20" ht="18" customHeight="1" x14ac:dyDescent="0.3">
      <c r="B206" s="71" t="s">
        <v>195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3"/>
    </row>
    <row r="207" spans="2:20" ht="18" customHeight="1" thickBot="1" x14ac:dyDescent="0.3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6" t="s">
        <v>188</v>
      </c>
      <c r="C209" s="106"/>
      <c r="D209" s="106"/>
      <c r="E209" s="106"/>
      <c r="F209" s="106"/>
      <c r="G209" s="106"/>
      <c r="H209" s="106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7" t="s">
        <v>190</v>
      </c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2021-11-18T23:43:53Z</dcterms:modified>
</cp:coreProperties>
</file>