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<sst xmlns="http://schemas.openxmlformats.org/spreadsheetml/2006/main" count="691" uniqueCount="349">
  <si>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</si>
  <si>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</si>
  <si>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</si>
  <si>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</si>
  <si>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</si>
  <si>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</si>
  <si>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</si>
  <si>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</si>
  <si>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</si>
  <si>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</si>
  <si>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</si>
  <si>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</si>
  <si>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</si>
  <si>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</si>
  <si>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</si>
  <si>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</si>
  <si>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</si>
  <si>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</si>
  <si>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</si>
  <si>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</si>
  <si>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</si>
  <si>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</si>
  <si>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</si>
  <si>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</si>
  <si>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</si>
  <si>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</si>
  <si>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</si>
  <si>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</si>
  <si>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</si>
  <si>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</si>
  <si>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</si>
  <si>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</si>
  <si>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</si>
  <si>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</si>
  <si>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</si>
  <si>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</si>
  <si>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</si>
  <si>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</si>
  <si>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</si>
  <si>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</si>
  <si>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</si>
  <si>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</si>
  <si>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</si>
  <si>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</si>
  <si>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</si>
  <si>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</si>
  <si>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</si>
  <si>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</si>
  <si>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</si>
  <si>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</si>
  <si>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</si>
  <si>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</si>
  <si>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</si>
  <si>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</si>
  <si>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</si>
  <si>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</si>
  <si>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</si>
  <si>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</si>
  <si>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</si>
  <si>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</si>
  <si>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</si>
  <si>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</si>
  <si>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</si>
  <si>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</si>
  <si>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</si>
  <si>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</si>
  <si>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</si>
  <si>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</si>
  <si>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</si>
  <si>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</si>
  <si>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</si>
  <si>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</si>
  <si>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</si>
  <si>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</si>
  <si>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</si>
  <si>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</si>
  <si>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</si>
  <si>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</si>
  <si>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</si>
  <si>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</si>
  <si>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</si>
  <si>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</si>
  <si>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</si>
  <si>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</si>
  <si>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</si>
  <si>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</si>
  <si>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</si>
  <si>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</si>
  <si>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</si>
  <si>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</si>
  <si>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</si>
  <si>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</si>
  <si>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</si>
  <si>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</si>
  <si>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</si>
  <si>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</si>
  <si>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</si>
  <si>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</si>
  <si>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</si>
  <si>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</si>
  <si>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</si>
  <si>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</si>
  <si>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</si>
  <si>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</si>
  <si>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</si>
  <si>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</si>
  <si>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</si>
  <si>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</si>
  <si>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</si>
  <si>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</si>
  <si>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</si>
  <si>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</si>
  <si>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</si>
  <si>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</si>
  <si>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</si>
  <si>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</si>
  <si>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</si>
  <si>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</si>
  <si>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</si>
  <si>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</si>
  <si>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</si>
  <si>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</si>
  <si>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</si>
  <si>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</si>
  <si>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</si>
  <si>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</si>
  <si>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</si>
  <si>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</si>
  <si>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</si>
  <si>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</si>
  <si>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</si>
  <si>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</si>
  <si>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</si>
  <si>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</si>
  <si>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</si>
  <si>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</si>
  <si>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</si>
  <si>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</si>
  <si>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</si>
  <si>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</si>
  <si>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</si>
  <si>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</si>
  <si>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</si>
  <si>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</si>
  <si>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</si>
  <si>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</si>
  <si>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</si>
  <si>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</si>
  <si>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</si>
  <si>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</si>
  <si>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</si>
  <si>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</si>
  <si>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</si>
  <si>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</si>
  <si>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</si>
  <si>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</si>
  <si>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</si>
  <si>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</si>
  <si>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</si>
  <si>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</si>
  <si>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</si>
  <si>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</si>
  <si>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</si>
  <si>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</si>
  <si>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</si>
  <si>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</si>
  <si>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</si>
  <si>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</si>
  <si>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</si>
  <si>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</si>
  <si>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</si>
  <si>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</si>
  <si>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</si>
  <si>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</si>
  <si>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</si>
  <si>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</si>
  <si>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</si>
  <si>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</si>
  <si>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</si>
  <si>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</si>
  <si>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</si>
  <si>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</si>
  <si>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</si>
  <si>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</si>
  <si>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</si>
  <si>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</si>
  <si>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</si>
  <si>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</si>
  <si>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</si>
  <si>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</si>
  <si>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</si>
  <si>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</si>
  <si>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</si>
  <si>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</si>
  <si>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</si>
  <si>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</si>
  <si>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</si>
  <si>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</si>
  <si>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</si>
  <si>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</si>
  <si>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</si>
  <si>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</si>
  <si>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</si>
  <si>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</si>
  <si>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</si>
  <si>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</si>
  <si>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</si>
  <si>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</si>
  <si>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</si>
  <si>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</si>
  <si>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</si>
  <si>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</si>
  <si>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</si>
  <si>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</si>
  <si>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</si>
  <si>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</si>
  <si>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</si>
  <si>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</si>
  <si>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</si>
  <si>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</si>
  <si>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</si>
  <si>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</si>
  <si>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</si>
  <si>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</si>
  <si>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</si>
  <si>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</si>
  <si>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</si>
  <si>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</si>
  <si>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</si>
  <si>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</si>
  <si>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</si>
  <si>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</si>
  <si>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</si>
  <si>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</si>
  <si>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</si>
  <si>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</si>
  <si>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</si>
  <si>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</si>
  <si>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</si>
  <si>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</si>
  <si>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</si>
  <si>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</si>
  <si>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</si>
  <si>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</si>
  <si>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</si>
  <si>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</si>
  <si>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</si>
  <si>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</si>
  <si>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</si>
  <si>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</si>
  <si>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</si>
  <si>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</si>
  <si>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</si>
  <si>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</si>
  <si>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</si>
  <si>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</si>
  <si>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</si>
  <si>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</si>
  <si>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</si>
  <si>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</si>
  <si>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</si>
  <si>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</si>
  <si>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</si>
  <si>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</si>
  <si>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</si>
  <si>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</si>
  <si>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</si>
  <si>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</si>
  <si>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</si>
  <si>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</si>
  <si>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</si>
  <si>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</si>
  <si>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</si>
  <si>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</si>
  <si>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</si>
  <si>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</si>
  <si>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</si>
  <si>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</si>
  <si>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</si>
  <si>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</si>
  <si>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</si>
  <si>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</si>
  <si>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</si>
  <si>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</si>
  <si>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</si>
  <si>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</si>
  <si>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</si>
  <si>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</si>
  <si>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</si>
  <si>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</si>
  <si>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</si>
  <si>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</si>
  <si>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</si>
  <si>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</si>
  <si>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</si>
  <si>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</si>
  <si>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</si>
  <si>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</si>
  <si>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</si>
  <si>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</si>
  <si>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</si>
  <si>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</si>
  <si>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</si>
  <si>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</si>
  <si>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</si>
  <si>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</si>
  <si>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</si>
  <si>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</si>
  <si>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이영숙, ID : 33378508)</t>
  </si>
  <si>
    <t>출력시각</t>
    <phoneticPr fontId="1" type="noConversion"/>
  </si>
  <si>
    <t>2020년 01월 02일 14:16:15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</si>
  <si>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</si>
  <si>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</si>
  <si>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</si>
  <si>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</si>
  <si>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</si>
  <si>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</si>
  <si>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</si>
  <si>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</si>
  <si>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</si>
  <si>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</si>
  <si>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</si>
  <si>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</si>
  <si>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</si>
  <si>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</si>
  <si>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</si>
  <si>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</si>
  <si>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</si>
  <si>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</si>
  <si>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</si>
  <si>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</si>
  <si>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비타민E</t>
    <phoneticPr fontId="1" type="noConversion"/>
  </si>
  <si>
    <t>비타민D</t>
    <phoneticPr fontId="1" type="noConversion"/>
  </si>
  <si>
    <t>충분섭취량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</si>
  <si>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</si>
  <si>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</si>
  <si>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</si>
  <si>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</si>
  <si>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</si>
  <si>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</si>
  <si>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</si>
  <si>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</si>
  <si>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</si>
  <si>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</si>
  <si>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셀레늄</t>
    <phoneticPr fontId="1" type="noConversion"/>
  </si>
  <si>
    <t>몰리브덴</t>
    <phoneticPr fontId="1" type="noConversion"/>
  </si>
  <si>
    <t>크롬(ug/일)</t>
    <phoneticPr fontId="1" type="noConversion"/>
  </si>
  <si>
    <t>이영숙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</si>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</sst>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52.180309999999999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4310528"/>
        <c:axId val="304320512"/>
      </c:barChart>
      <c:catAx>
        <c:axId val="30431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4320512"/>
        <c:crosses val="autoZero"/>
        <c:auto val="1"/>
        <c:lblAlgn val="ctr"/>
        <c:lblOffset val="100"/>
        <c:noMultiLvlLbl val="0"/>
      </c:catAx>
      <c:valAx>
        <c:axId val="30432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43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2.0158133999999999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9300608"/>
        <c:axId val="309314688"/>
      </c:barChart>
      <c:catAx>
        <c:axId val="30930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314688"/>
        <c:crosses val="autoZero"/>
        <c:auto val="1"/>
        <c:lblAlgn val="ctr"/>
        <c:lblOffset val="100"/>
        <c:noMultiLvlLbl val="0"/>
      </c:catAx>
      <c:valAx>
        <c:axId val="30931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93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2.0322225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094080"/>
        <c:axId val="310099968"/>
      </c:barChart>
      <c:catAx>
        <c:axId val="31009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099968"/>
        <c:crosses val="autoZero"/>
        <c:auto val="1"/>
        <c:lblAlgn val="ctr"/>
        <c:lblOffset val="100"/>
        <c:noMultiLvlLbl val="0"/>
      </c:catAx>
      <c:valAx>
        <c:axId val="3100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0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1012.7684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195328"/>
        <c:axId val="310196864"/>
      </c:barChart>
      <c:catAx>
        <c:axId val="3101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196864"/>
        <c:crosses val="autoZero"/>
        <c:auto val="1"/>
        <c:lblAlgn val="ctr"/>
        <c:lblOffset val="100"/>
        <c:noMultiLvlLbl val="0"/>
      </c:catAx>
      <c:valAx>
        <c:axId val="31019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1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3270.0317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251520"/>
        <c:axId val="310253056"/>
      </c:barChart>
      <c:catAx>
        <c:axId val="31025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253056"/>
        <c:crosses val="autoZero"/>
        <c:auto val="1"/>
        <c:lblAlgn val="ctr"/>
        <c:lblOffset val="100"/>
        <c:noMultiLvlLbl val="0"/>
      </c:catAx>
      <c:valAx>
        <c:axId val="310253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2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210.48186999999999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271360"/>
        <c:axId val="310277248"/>
      </c:barChart>
      <c:catAx>
        <c:axId val="31027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277248"/>
        <c:crosses val="autoZero"/>
        <c:auto val="1"/>
        <c:lblAlgn val="ctr"/>
        <c:lblOffset val="100"/>
        <c:noMultiLvlLbl val="0"/>
      </c:catAx>
      <c:valAx>
        <c:axId val="31027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2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138.77681999999999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299648"/>
        <c:axId val="310305536"/>
      </c:barChart>
      <c:catAx>
        <c:axId val="31029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305536"/>
        <c:crosses val="autoZero"/>
        <c:auto val="1"/>
        <c:lblAlgn val="ctr"/>
        <c:lblOffset val="100"/>
        <c:noMultiLvlLbl val="0"/>
      </c:catAx>
      <c:valAx>
        <c:axId val="31030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2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10.422041999999999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794880"/>
        <c:axId val="310804864"/>
      </c:barChart>
      <c:catAx>
        <c:axId val="31079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804864"/>
        <c:crosses val="autoZero"/>
        <c:auto val="1"/>
        <c:lblAlgn val="ctr"/>
        <c:lblOffset val="100"/>
        <c:noMultiLvlLbl val="0"/>
      </c:catAx>
      <c:valAx>
        <c:axId val="310804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79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621.79083000000003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823168"/>
        <c:axId val="310972416"/>
      </c:barChart>
      <c:catAx>
        <c:axId val="31082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972416"/>
        <c:crosses val="autoZero"/>
        <c:auto val="1"/>
        <c:lblAlgn val="ctr"/>
        <c:lblOffset val="100"/>
        <c:noMultiLvlLbl val="0"/>
      </c:catAx>
      <c:valAx>
        <c:axId val="3109724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8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1.7412710000000001E-2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0990720"/>
        <c:axId val="310992256"/>
      </c:barChart>
      <c:catAx>
        <c:axId val="3109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992256"/>
        <c:crosses val="autoZero"/>
        <c:auto val="1"/>
        <c:lblAlgn val="ctr"/>
        <c:lblOffset val="100"/>
        <c:noMultiLvlLbl val="0"/>
      </c:catAx>
      <c:valAx>
        <c:axId val="3109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09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3.7522487999999998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035392"/>
        <c:axId val="311036928"/>
      </c:barChart>
      <c:catAx>
        <c:axId val="3110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036928"/>
        <c:crosses val="autoZero"/>
        <c:auto val="1"/>
        <c:lblAlgn val="ctr"/>
        <c:lblOffset val="100"/>
        <c:noMultiLvlLbl val="0"/>
      </c:catAx>
      <c:valAx>
        <c:axId val="31103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28.069023000000001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4346240"/>
        <c:axId val="304347776"/>
      </c:barChart>
      <c:catAx>
        <c:axId val="30434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4347776"/>
        <c:crosses val="autoZero"/>
        <c:auto val="1"/>
        <c:lblAlgn val="ctr"/>
        <c:lblOffset val="100"/>
        <c:noMultiLvlLbl val="0"/>
      </c:catAx>
      <c:valAx>
        <c:axId val="304347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43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584.50990000000002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063680"/>
        <c:axId val="311065216"/>
      </c:barChart>
      <c:catAx>
        <c:axId val="31106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065216"/>
        <c:crosses val="autoZero"/>
        <c:auto val="1"/>
        <c:lblAlgn val="ctr"/>
        <c:lblOffset val="100"/>
        <c:noMultiLvlLbl val="0"/>
      </c:catAx>
      <c:valAx>
        <c:axId val="31106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06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57.762466000000003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174272"/>
        <c:axId val="311175808"/>
      </c:barChart>
      <c:catAx>
        <c:axId val="31117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175808"/>
        <c:crosses val="autoZero"/>
        <c:auto val="1"/>
        <c:lblAlgn val="ctr"/>
        <c:lblOffset val="100"/>
        <c:noMultiLvlLbl val="0"/>
      </c:catAx>
      <c:valAx>
        <c:axId val="31117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1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8.5359999999999996</c:v>
                </c:pt>
                <c:pt idx="1">
                  <c:v>8.2100000000000009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11363072"/>
        <c:axId val="311364608"/>
      </c:barChart>
      <c:catAx>
        <c:axId val="31136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364608"/>
        <c:crosses val="autoZero"/>
        <c:auto val="1"/>
        <c:lblAlgn val="ctr"/>
        <c:lblOffset val="100"/>
        <c:noMultiLvlLbl val="0"/>
      </c:catAx>
      <c:valAx>
        <c:axId val="31136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36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8.0885940000000005</c:v>
                </c:pt>
                <c:pt idx="1">
                  <c:v>8.1409444999999998</c:v>
                </c:pt>
                <c:pt idx="2">
                  <c:v>9.3931780000000007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506.7509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476992"/>
        <c:axId val="311478528"/>
      </c:barChart>
      <c:catAx>
        <c:axId val="311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478528"/>
        <c:crosses val="autoZero"/>
        <c:auto val="1"/>
        <c:lblAlgn val="ctr"/>
        <c:lblOffset val="100"/>
        <c:noMultiLvlLbl val="0"/>
      </c:catAx>
      <c:valAx>
        <c:axId val="31147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4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14.861227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501184"/>
        <c:axId val="311502720"/>
      </c:barChart>
      <c:catAx>
        <c:axId val="31150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502720"/>
        <c:crosses val="autoZero"/>
        <c:auto val="1"/>
        <c:lblAlgn val="ctr"/>
        <c:lblOffset val="100"/>
        <c:noMultiLvlLbl val="0"/>
      </c:catAx>
      <c:valAx>
        <c:axId val="31150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5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78.119</c:v>
                </c:pt>
                <c:pt idx="1">
                  <c:v>7.4630000000000001</c:v>
                </c:pt>
                <c:pt idx="2">
                  <c:v>14.417999999999999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11528832"/>
        <c:axId val="311530624"/>
      </c:barChart>
      <c:catAx>
        <c:axId val="31152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530624"/>
        <c:crosses val="autoZero"/>
        <c:auto val="1"/>
        <c:lblAlgn val="ctr"/>
        <c:lblOffset val="100"/>
        <c:noMultiLvlLbl val="0"/>
      </c:catAx>
      <c:valAx>
        <c:axId val="31153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52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1588.6542999999999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544832"/>
        <c:axId val="311554816"/>
      </c:barChart>
      <c:catAx>
        <c:axId val="31154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554816"/>
        <c:crosses val="autoZero"/>
        <c:auto val="1"/>
        <c:lblAlgn val="ctr"/>
        <c:lblOffset val="100"/>
        <c:noMultiLvlLbl val="0"/>
      </c:catAx>
      <c:valAx>
        <c:axId val="311554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54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119.37196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585408"/>
        <c:axId val="311595392"/>
      </c:barChart>
      <c:catAx>
        <c:axId val="31158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595392"/>
        <c:crosses val="autoZero"/>
        <c:auto val="1"/>
        <c:lblAlgn val="ctr"/>
        <c:lblOffset val="100"/>
        <c:noMultiLvlLbl val="0"/>
      </c:catAx>
      <c:valAx>
        <c:axId val="311595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58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536.90246999999999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617024"/>
        <c:axId val="311618560"/>
      </c:barChart>
      <c:catAx>
        <c:axId val="31161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618560"/>
        <c:crosses val="autoZero"/>
        <c:auto val="1"/>
        <c:lblAlgn val="ctr"/>
        <c:lblOffset val="100"/>
        <c:noMultiLvlLbl val="0"/>
      </c:catAx>
      <c:valAx>
        <c:axId val="31161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6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2.6111574000000002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4463872"/>
        <c:axId val="304465408"/>
      </c:barChart>
      <c:catAx>
        <c:axId val="30446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4465408"/>
        <c:crosses val="autoZero"/>
        <c:auto val="1"/>
        <c:lblAlgn val="ctr"/>
        <c:lblOffset val="100"/>
        <c:noMultiLvlLbl val="0"/>
      </c:catAx>
      <c:valAx>
        <c:axId val="30446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446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5698.5913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706752"/>
        <c:axId val="311708288"/>
      </c:barChart>
      <c:catAx>
        <c:axId val="3117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708288"/>
        <c:crosses val="autoZero"/>
        <c:auto val="1"/>
        <c:lblAlgn val="ctr"/>
        <c:lblOffset val="100"/>
        <c:noMultiLvlLbl val="0"/>
      </c:catAx>
      <c:valAx>
        <c:axId val="31170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70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16.510936999999998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743232"/>
        <c:axId val="311744768"/>
      </c:barChart>
      <c:catAx>
        <c:axId val="31174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744768"/>
        <c:crosses val="autoZero"/>
        <c:auto val="1"/>
        <c:lblAlgn val="ctr"/>
        <c:lblOffset val="100"/>
        <c:noMultiLvlLbl val="0"/>
      </c:catAx>
      <c:valAx>
        <c:axId val="31174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7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1.4720829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1783808"/>
        <c:axId val="311785344"/>
      </c:barChart>
      <c:catAx>
        <c:axId val="31178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785344"/>
        <c:crosses val="autoZero"/>
        <c:auto val="1"/>
        <c:lblAlgn val="ctr"/>
        <c:lblOffset val="100"/>
        <c:noMultiLvlLbl val="0"/>
      </c:catAx>
      <c:valAx>
        <c:axId val="31178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178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310.89368000000002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4482944"/>
        <c:axId val="304533888"/>
      </c:barChart>
      <c:catAx>
        <c:axId val="304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4533888"/>
        <c:crosses val="autoZero"/>
        <c:auto val="1"/>
        <c:lblAlgn val="ctr"/>
        <c:lblOffset val="100"/>
        <c:noMultiLvlLbl val="0"/>
      </c:catAx>
      <c:valAx>
        <c:axId val="30453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44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1.2348969000000001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8819456"/>
        <c:axId val="308820992"/>
      </c:barChart>
      <c:catAx>
        <c:axId val="30881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8820992"/>
        <c:crosses val="autoZero"/>
        <c:auto val="1"/>
        <c:lblAlgn val="ctr"/>
        <c:lblOffset val="100"/>
        <c:noMultiLvlLbl val="0"/>
      </c:catAx>
      <c:valAx>
        <c:axId val="308820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88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12.850967000000001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8851072"/>
        <c:axId val="308852608"/>
      </c:barChart>
      <c:catAx>
        <c:axId val="30885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8852608"/>
        <c:crosses val="autoZero"/>
        <c:auto val="1"/>
        <c:lblAlgn val="ctr"/>
        <c:lblOffset val="100"/>
        <c:noMultiLvlLbl val="0"/>
      </c:catAx>
      <c:valAx>
        <c:axId val="30885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88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1.4720829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8870144"/>
        <c:axId val="309072640"/>
      </c:barChart>
      <c:catAx>
        <c:axId val="30887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072640"/>
        <c:crosses val="autoZero"/>
        <c:auto val="1"/>
        <c:lblAlgn val="ctr"/>
        <c:lblOffset val="100"/>
        <c:noMultiLvlLbl val="0"/>
      </c:catAx>
      <c:valAx>
        <c:axId val="30907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88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579.31140000000005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9086080"/>
        <c:axId val="309087616"/>
      </c:barChart>
      <c:catAx>
        <c:axId val="30908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087616"/>
        <c:crosses val="autoZero"/>
        <c:auto val="1"/>
        <c:lblAlgn val="ctr"/>
        <c:lblOffset val="100"/>
        <c:noMultiLvlLbl val="0"/>
      </c:catAx>
      <c:valAx>
        <c:axId val="30908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90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9.8327910000000003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09285632"/>
        <c:axId val="309287168"/>
      </c:barChart>
      <c:catAx>
        <c:axId val="30928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287168"/>
        <c:crosses val="autoZero"/>
        <c:auto val="1"/>
        <c:lblAlgn val="ctr"/>
        <c:lblOffset val="100"/>
        <c:noMultiLvlLbl val="0"/>
      </c:catAx>
      <c:valAx>
        <c:axId val="30928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092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이영숙, ID : 33378508)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02일 14:16:15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1588.6542999999999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52.180309999999999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28.069023000000001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78.119</v>
      </c>
      <c r="G8" s="60">
        <f>'DRIs DATA 입력'!G8</f>
        <v>7.4630000000000001</v>
      </c>
      <c r="H8" s="60">
        <f>'DRIs DATA 입력'!H8</f>
        <v>14.417999999999999</v>
      </c>
      <c r="I8" s="47"/>
      <c r="J8" s="60" t="s">
        <v>217</v>
      </c>
      <c r="K8" s="60">
        <f>'DRIs DATA 입력'!K8</f>
        <v>8.5359999999999996</v>
      </c>
      <c r="L8" s="60">
        <f>'DRIs DATA 입력'!L8</f>
        <v>8.2100000000000009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506.7509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14.861227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2.6111574000000002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310.89368000000002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119.37196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1.5514254999999999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1.2348969000000001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12.850967000000001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1.4720829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579.31140000000005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9.8327910000000003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2.0158133999999999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2.0322225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536.90246999999999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1012.7684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5698.5913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3270.0317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210.48186999999999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138.77681999999999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16.510936999999998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10.422041999999999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621.79083000000003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1.7412710000000001E-2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3.7522487999999998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584.50990000000002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57.762466000000003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307</v>
      </c>
      <c r="B1" s="62" t="s">
        <v>308</v>
      </c>
      <c r="G1" s="63" t="s">
        <v>309</v>
      </c>
      <c r="H1" s="62" t="s">
        <v>310</v>
      </c>
    </row>
    <row r="3" spans="1:27">
      <c r="A3" s="72" t="s">
        <v>311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312</v>
      </c>
      <c r="B4" s="70"/>
      <c r="C4" s="70"/>
      <c r="E4" s="67" t="s">
        <v>313</v>
      </c>
      <c r="F4" s="68"/>
      <c r="G4" s="68"/>
      <c r="H4" s="69"/>
      <c r="J4" s="67" t="s">
        <v>314</v>
      </c>
      <c r="K4" s="68"/>
      <c r="L4" s="69"/>
      <c r="N4" s="70" t="s">
        <v>315</v>
      </c>
      <c r="O4" s="70"/>
      <c r="P4" s="70"/>
      <c r="Q4" s="70"/>
      <c r="R4" s="70"/>
      <c r="S4" s="70"/>
      <c r="U4" s="70" t="s">
        <v>316</v>
      </c>
      <c r="V4" s="70"/>
      <c r="W4" s="70"/>
      <c r="X4" s="70"/>
      <c r="Y4" s="70"/>
      <c r="Z4" s="70"/>
    </row>
    <row r="5" spans="1:27">
      <c r="A5" s="66"/>
      <c r="B5" s="66" t="s">
        <v>276</v>
      </c>
      <c r="C5" s="66" t="s">
        <v>277</v>
      </c>
      <c r="E5" s="66"/>
      <c r="F5" s="66" t="s">
        <v>51</v>
      </c>
      <c r="G5" s="66" t="s">
        <v>278</v>
      </c>
      <c r="H5" s="66" t="s">
        <v>47</v>
      </c>
      <c r="J5" s="66"/>
      <c r="K5" s="66" t="s">
        <v>317</v>
      </c>
      <c r="L5" s="66" t="s">
        <v>318</v>
      </c>
      <c r="N5" s="66"/>
      <c r="O5" s="66" t="s">
        <v>319</v>
      </c>
      <c r="P5" s="66" t="s">
        <v>320</v>
      </c>
      <c r="Q5" s="66" t="s">
        <v>321</v>
      </c>
      <c r="R5" s="66" t="s">
        <v>322</v>
      </c>
      <c r="S5" s="66" t="s">
        <v>323</v>
      </c>
      <c r="U5" s="66"/>
      <c r="V5" s="66" t="s">
        <v>324</v>
      </c>
      <c r="W5" s="66" t="s">
        <v>325</v>
      </c>
      <c r="X5" s="66" t="s">
        <v>326</v>
      </c>
      <c r="Y5" s="66" t="s">
        <v>281</v>
      </c>
      <c r="Z5" s="66" t="s">
        <v>277</v>
      </c>
    </row>
    <row r="6" spans="1:27">
      <c r="A6" s="66" t="s">
        <v>275</v>
      </c>
      <c r="B6" s="66">
        <v>1800</v>
      </c>
      <c r="C6" s="66">
        <v>1588.6542999999999</v>
      </c>
      <c r="E6" s="66" t="s">
        <v>282</v>
      </c>
      <c r="F6" s="66">
        <v>55</v>
      </c>
      <c r="G6" s="66">
        <v>15</v>
      </c>
      <c r="H6" s="66">
        <v>7</v>
      </c>
      <c r="J6" s="66" t="s">
        <v>327</v>
      </c>
      <c r="K6" s="66">
        <v>0.1</v>
      </c>
      <c r="L6" s="66">
        <v>4</v>
      </c>
      <c r="N6" s="66" t="s">
        <v>283</v>
      </c>
      <c r="O6" s="66">
        <v>40</v>
      </c>
      <c r="P6" s="66">
        <v>50</v>
      </c>
      <c r="Q6" s="66">
        <v>0</v>
      </c>
      <c r="R6" s="66">
        <v>0</v>
      </c>
      <c r="S6" s="66">
        <v>52.180309999999999</v>
      </c>
      <c r="U6" s="66" t="s">
        <v>328</v>
      </c>
      <c r="V6" s="66">
        <v>0</v>
      </c>
      <c r="W6" s="66">
        <v>0</v>
      </c>
      <c r="X6" s="66">
        <v>20</v>
      </c>
      <c r="Y6" s="66">
        <v>0</v>
      </c>
      <c r="Z6" s="66">
        <v>28.069023000000001</v>
      </c>
    </row>
    <row r="7" spans="1:27">
      <c r="E7" s="66" t="s">
        <v>330</v>
      </c>
      <c r="F7" s="66">
        <v>65</v>
      </c>
      <c r="G7" s="66">
        <v>30</v>
      </c>
      <c r="H7" s="66">
        <v>20</v>
      </c>
      <c r="J7" s="66" t="s">
        <v>329</v>
      </c>
      <c r="K7" s="66">
        <v>1</v>
      </c>
      <c r="L7" s="66">
        <v>10</v>
      </c>
    </row>
    <row r="8" spans="1:27">
      <c r="E8" s="66" t="s">
        <v>284</v>
      </c>
      <c r="F8" s="66">
        <v>78.119</v>
      </c>
      <c r="G8" s="66">
        <v>7.4630000000000001</v>
      </c>
      <c r="H8" s="66">
        <v>14.417999999999999</v>
      </c>
      <c r="J8" s="66" t="s">
        <v>284</v>
      </c>
      <c r="K8" s="66">
        <v>8.5359999999999996</v>
      </c>
      <c r="L8" s="66">
        <v>8.2100000000000009</v>
      </c>
    </row>
    <row r="13" spans="1:27">
      <c r="A13" s="71" t="s">
        <v>285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286</v>
      </c>
      <c r="B14" s="70"/>
      <c r="C14" s="70"/>
      <c r="D14" s="70"/>
      <c r="E14" s="70"/>
      <c r="F14" s="70"/>
      <c r="H14" s="70" t="s">
        <v>331</v>
      </c>
      <c r="I14" s="70"/>
      <c r="J14" s="70"/>
      <c r="K14" s="70"/>
      <c r="L14" s="70"/>
      <c r="M14" s="70"/>
      <c r="O14" s="70" t="s">
        <v>332</v>
      </c>
      <c r="P14" s="70"/>
      <c r="Q14" s="70"/>
      <c r="R14" s="70"/>
      <c r="S14" s="70"/>
      <c r="T14" s="70"/>
      <c r="V14" s="70" t="s">
        <v>287</v>
      </c>
      <c r="W14" s="70"/>
      <c r="X14" s="70"/>
      <c r="Y14" s="70"/>
      <c r="Z14" s="70"/>
      <c r="AA14" s="70"/>
    </row>
    <row r="15" spans="1:27">
      <c r="A15" s="66"/>
      <c r="B15" s="66" t="s">
        <v>279</v>
      </c>
      <c r="C15" s="66" t="s">
        <v>280</v>
      </c>
      <c r="D15" s="66" t="s">
        <v>333</v>
      </c>
      <c r="E15" s="66" t="s">
        <v>281</v>
      </c>
      <c r="F15" s="66" t="s">
        <v>277</v>
      </c>
      <c r="H15" s="66"/>
      <c r="I15" s="66" t="s">
        <v>279</v>
      </c>
      <c r="J15" s="66" t="s">
        <v>280</v>
      </c>
      <c r="K15" s="66" t="s">
        <v>326</v>
      </c>
      <c r="L15" s="66" t="s">
        <v>281</v>
      </c>
      <c r="M15" s="66" t="s">
        <v>277</v>
      </c>
      <c r="O15" s="66"/>
      <c r="P15" s="66" t="s">
        <v>279</v>
      </c>
      <c r="Q15" s="66" t="s">
        <v>280</v>
      </c>
      <c r="R15" s="66" t="s">
        <v>326</v>
      </c>
      <c r="S15" s="66" t="s">
        <v>281</v>
      </c>
      <c r="T15" s="66" t="s">
        <v>277</v>
      </c>
      <c r="V15" s="66"/>
      <c r="W15" s="66" t="s">
        <v>279</v>
      </c>
      <c r="X15" s="66" t="s">
        <v>280</v>
      </c>
      <c r="Y15" s="66" t="s">
        <v>326</v>
      </c>
      <c r="Z15" s="66" t="s">
        <v>281</v>
      </c>
      <c r="AA15" s="66" t="s">
        <v>277</v>
      </c>
    </row>
    <row r="16" spans="1:27">
      <c r="A16" s="66" t="s">
        <v>288</v>
      </c>
      <c r="B16" s="66">
        <v>430</v>
      </c>
      <c r="C16" s="66">
        <v>600</v>
      </c>
      <c r="D16" s="66">
        <v>0</v>
      </c>
      <c r="E16" s="66">
        <v>3000</v>
      </c>
      <c r="F16" s="66">
        <v>506.7509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14.861227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2.6111574000000002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310.89368000000002</v>
      </c>
    </row>
    <row r="23" spans="1:62">
      <c r="A23" s="71" t="s">
        <v>289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334</v>
      </c>
      <c r="B24" s="70"/>
      <c r="C24" s="70"/>
      <c r="D24" s="70"/>
      <c r="E24" s="70"/>
      <c r="F24" s="70"/>
      <c r="H24" s="70" t="s">
        <v>335</v>
      </c>
      <c r="I24" s="70"/>
      <c r="J24" s="70"/>
      <c r="K24" s="70"/>
      <c r="L24" s="70"/>
      <c r="M24" s="70"/>
      <c r="O24" s="70" t="s">
        <v>336</v>
      </c>
      <c r="P24" s="70"/>
      <c r="Q24" s="70"/>
      <c r="R24" s="70"/>
      <c r="S24" s="70"/>
      <c r="T24" s="70"/>
      <c r="V24" s="70" t="s">
        <v>290</v>
      </c>
      <c r="W24" s="70"/>
      <c r="X24" s="70"/>
      <c r="Y24" s="70"/>
      <c r="Z24" s="70"/>
      <c r="AA24" s="70"/>
      <c r="AC24" s="70" t="s">
        <v>291</v>
      </c>
      <c r="AD24" s="70"/>
      <c r="AE24" s="70"/>
      <c r="AF24" s="70"/>
      <c r="AG24" s="70"/>
      <c r="AH24" s="70"/>
      <c r="AJ24" s="70" t="s">
        <v>292</v>
      </c>
      <c r="AK24" s="70"/>
      <c r="AL24" s="70"/>
      <c r="AM24" s="70"/>
      <c r="AN24" s="70"/>
      <c r="AO24" s="70"/>
      <c r="AQ24" s="70" t="s">
        <v>337</v>
      </c>
      <c r="AR24" s="70"/>
      <c r="AS24" s="70"/>
      <c r="AT24" s="70"/>
      <c r="AU24" s="70"/>
      <c r="AV24" s="70"/>
      <c r="AX24" s="70" t="s">
        <v>338</v>
      </c>
      <c r="AY24" s="70"/>
      <c r="AZ24" s="70"/>
      <c r="BA24" s="70"/>
      <c r="BB24" s="70"/>
      <c r="BC24" s="70"/>
      <c r="BE24" s="70" t="s">
        <v>293</v>
      </c>
      <c r="BF24" s="70"/>
      <c r="BG24" s="70"/>
      <c r="BH24" s="70"/>
      <c r="BI24" s="70"/>
      <c r="BJ24" s="70"/>
    </row>
    <row r="25" spans="1:62">
      <c r="A25" s="66"/>
      <c r="B25" s="66" t="s">
        <v>279</v>
      </c>
      <c r="C25" s="66" t="s">
        <v>280</v>
      </c>
      <c r="D25" s="66" t="s">
        <v>326</v>
      </c>
      <c r="E25" s="66" t="s">
        <v>281</v>
      </c>
      <c r="F25" s="66" t="s">
        <v>277</v>
      </c>
      <c r="H25" s="66"/>
      <c r="I25" s="66" t="s">
        <v>279</v>
      </c>
      <c r="J25" s="66" t="s">
        <v>280</v>
      </c>
      <c r="K25" s="66" t="s">
        <v>326</v>
      </c>
      <c r="L25" s="66" t="s">
        <v>281</v>
      </c>
      <c r="M25" s="66" t="s">
        <v>277</v>
      </c>
      <c r="O25" s="66"/>
      <c r="P25" s="66" t="s">
        <v>279</v>
      </c>
      <c r="Q25" s="66" t="s">
        <v>280</v>
      </c>
      <c r="R25" s="66" t="s">
        <v>326</v>
      </c>
      <c r="S25" s="66" t="s">
        <v>281</v>
      </c>
      <c r="T25" s="66" t="s">
        <v>277</v>
      </c>
      <c r="V25" s="66"/>
      <c r="W25" s="66" t="s">
        <v>279</v>
      </c>
      <c r="X25" s="66" t="s">
        <v>280</v>
      </c>
      <c r="Y25" s="66" t="s">
        <v>326</v>
      </c>
      <c r="Z25" s="66" t="s">
        <v>281</v>
      </c>
      <c r="AA25" s="66" t="s">
        <v>277</v>
      </c>
      <c r="AC25" s="66"/>
      <c r="AD25" s="66" t="s">
        <v>279</v>
      </c>
      <c r="AE25" s="66" t="s">
        <v>280</v>
      </c>
      <c r="AF25" s="66" t="s">
        <v>326</v>
      </c>
      <c r="AG25" s="66" t="s">
        <v>281</v>
      </c>
      <c r="AH25" s="66" t="s">
        <v>277</v>
      </c>
      <c r="AJ25" s="66"/>
      <c r="AK25" s="66" t="s">
        <v>279</v>
      </c>
      <c r="AL25" s="66" t="s">
        <v>280</v>
      </c>
      <c r="AM25" s="66" t="s">
        <v>326</v>
      </c>
      <c r="AN25" s="66" t="s">
        <v>281</v>
      </c>
      <c r="AO25" s="66" t="s">
        <v>277</v>
      </c>
      <c r="AQ25" s="66"/>
      <c r="AR25" s="66" t="s">
        <v>279</v>
      </c>
      <c r="AS25" s="66" t="s">
        <v>280</v>
      </c>
      <c r="AT25" s="66" t="s">
        <v>326</v>
      </c>
      <c r="AU25" s="66" t="s">
        <v>281</v>
      </c>
      <c r="AV25" s="66" t="s">
        <v>277</v>
      </c>
      <c r="AX25" s="66"/>
      <c r="AY25" s="66" t="s">
        <v>279</v>
      </c>
      <c r="AZ25" s="66" t="s">
        <v>280</v>
      </c>
      <c r="BA25" s="66" t="s">
        <v>326</v>
      </c>
      <c r="BB25" s="66" t="s">
        <v>281</v>
      </c>
      <c r="BC25" s="66" t="s">
        <v>277</v>
      </c>
      <c r="BE25" s="66"/>
      <c r="BF25" s="66" t="s">
        <v>279</v>
      </c>
      <c r="BG25" s="66" t="s">
        <v>280</v>
      </c>
      <c r="BH25" s="66" t="s">
        <v>326</v>
      </c>
      <c r="BI25" s="66" t="s">
        <v>281</v>
      </c>
      <c r="BJ25" s="66" t="s">
        <v>277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119.37196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1.5514254999999999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1.2348969000000001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12.850967000000001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1.4720829</v>
      </c>
      <c r="AJ26" s="66" t="s">
        <v>294</v>
      </c>
      <c r="AK26" s="66">
        <v>320</v>
      </c>
      <c r="AL26" s="66">
        <v>400</v>
      </c>
      <c r="AM26" s="66">
        <v>0</v>
      </c>
      <c r="AN26" s="66">
        <v>1000</v>
      </c>
      <c r="AO26" s="66">
        <v>579.31140000000005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9.8327910000000003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2.0158133999999999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2.0322225</v>
      </c>
    </row>
    <row r="33" spans="1:68">
      <c r="A33" s="71" t="s">
        <v>295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296</v>
      </c>
      <c r="I34" s="70"/>
      <c r="J34" s="70"/>
      <c r="K34" s="70"/>
      <c r="L34" s="70"/>
      <c r="M34" s="70"/>
      <c r="O34" s="70" t="s">
        <v>339</v>
      </c>
      <c r="P34" s="70"/>
      <c r="Q34" s="70"/>
      <c r="R34" s="70"/>
      <c r="S34" s="70"/>
      <c r="T34" s="70"/>
      <c r="V34" s="70" t="s">
        <v>340</v>
      </c>
      <c r="W34" s="70"/>
      <c r="X34" s="70"/>
      <c r="Y34" s="70"/>
      <c r="Z34" s="70"/>
      <c r="AA34" s="70"/>
      <c r="AC34" s="70" t="s">
        <v>297</v>
      </c>
      <c r="AD34" s="70"/>
      <c r="AE34" s="70"/>
      <c r="AF34" s="70"/>
      <c r="AG34" s="70"/>
      <c r="AH34" s="70"/>
      <c r="AJ34" s="70" t="s">
        <v>341</v>
      </c>
      <c r="AK34" s="70"/>
      <c r="AL34" s="70"/>
      <c r="AM34" s="70"/>
      <c r="AN34" s="70"/>
      <c r="AO34" s="70"/>
    </row>
    <row r="35" spans="1:68">
      <c r="A35" s="66"/>
      <c r="B35" s="66" t="s">
        <v>279</v>
      </c>
      <c r="C35" s="66" t="s">
        <v>280</v>
      </c>
      <c r="D35" s="66" t="s">
        <v>326</v>
      </c>
      <c r="E35" s="66" t="s">
        <v>281</v>
      </c>
      <c r="F35" s="66" t="s">
        <v>277</v>
      </c>
      <c r="H35" s="66"/>
      <c r="I35" s="66" t="s">
        <v>279</v>
      </c>
      <c r="J35" s="66" t="s">
        <v>280</v>
      </c>
      <c r="K35" s="66" t="s">
        <v>326</v>
      </c>
      <c r="L35" s="66" t="s">
        <v>281</v>
      </c>
      <c r="M35" s="66" t="s">
        <v>277</v>
      </c>
      <c r="O35" s="66"/>
      <c r="P35" s="66" t="s">
        <v>279</v>
      </c>
      <c r="Q35" s="66" t="s">
        <v>280</v>
      </c>
      <c r="R35" s="66" t="s">
        <v>326</v>
      </c>
      <c r="S35" s="66" t="s">
        <v>281</v>
      </c>
      <c r="T35" s="66" t="s">
        <v>277</v>
      </c>
      <c r="V35" s="66"/>
      <c r="W35" s="66" t="s">
        <v>279</v>
      </c>
      <c r="X35" s="66" t="s">
        <v>280</v>
      </c>
      <c r="Y35" s="66" t="s">
        <v>326</v>
      </c>
      <c r="Z35" s="66" t="s">
        <v>281</v>
      </c>
      <c r="AA35" s="66" t="s">
        <v>277</v>
      </c>
      <c r="AC35" s="66"/>
      <c r="AD35" s="66" t="s">
        <v>279</v>
      </c>
      <c r="AE35" s="66" t="s">
        <v>280</v>
      </c>
      <c r="AF35" s="66" t="s">
        <v>326</v>
      </c>
      <c r="AG35" s="66" t="s">
        <v>281</v>
      </c>
      <c r="AH35" s="66" t="s">
        <v>277</v>
      </c>
      <c r="AJ35" s="66"/>
      <c r="AK35" s="66" t="s">
        <v>279</v>
      </c>
      <c r="AL35" s="66" t="s">
        <v>280</v>
      </c>
      <c r="AM35" s="66" t="s">
        <v>326</v>
      </c>
      <c r="AN35" s="66" t="s">
        <v>281</v>
      </c>
      <c r="AO35" s="66" t="s">
        <v>277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536.90246999999999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1012.7684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5698.5913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3270.0317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210.48186999999999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138.77681999999999</v>
      </c>
    </row>
    <row r="43" spans="1:68">
      <c r="A43" s="71" t="s">
        <v>342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298</v>
      </c>
      <c r="B44" s="70"/>
      <c r="C44" s="70"/>
      <c r="D44" s="70"/>
      <c r="E44" s="70"/>
      <c r="F44" s="70"/>
      <c r="H44" s="70" t="s">
        <v>343</v>
      </c>
      <c r="I44" s="70"/>
      <c r="J44" s="70"/>
      <c r="K44" s="70"/>
      <c r="L44" s="70"/>
      <c r="M44" s="70"/>
      <c r="O44" s="70" t="s">
        <v>299</v>
      </c>
      <c r="P44" s="70"/>
      <c r="Q44" s="70"/>
      <c r="R44" s="70"/>
      <c r="S44" s="70"/>
      <c r="T44" s="70"/>
      <c r="V44" s="70" t="s">
        <v>300</v>
      </c>
      <c r="W44" s="70"/>
      <c r="X44" s="70"/>
      <c r="Y44" s="70"/>
      <c r="Z44" s="70"/>
      <c r="AA44" s="70"/>
      <c r="AC44" s="70" t="s">
        <v>301</v>
      </c>
      <c r="AD44" s="70"/>
      <c r="AE44" s="70"/>
      <c r="AF44" s="70"/>
      <c r="AG44" s="70"/>
      <c r="AH44" s="70"/>
      <c r="AJ44" s="70" t="s">
        <v>302</v>
      </c>
      <c r="AK44" s="70"/>
      <c r="AL44" s="70"/>
      <c r="AM44" s="70"/>
      <c r="AN44" s="70"/>
      <c r="AO44" s="70"/>
      <c r="AQ44" s="70" t="s">
        <v>344</v>
      </c>
      <c r="AR44" s="70"/>
      <c r="AS44" s="70"/>
      <c r="AT44" s="70"/>
      <c r="AU44" s="70"/>
      <c r="AV44" s="70"/>
      <c r="AX44" s="70" t="s">
        <v>345</v>
      </c>
      <c r="AY44" s="70"/>
      <c r="AZ44" s="70"/>
      <c r="BA44" s="70"/>
      <c r="BB44" s="70"/>
      <c r="BC44" s="70"/>
      <c r="BE44" s="70" t="s">
        <v>303</v>
      </c>
      <c r="BF44" s="70"/>
      <c r="BG44" s="70"/>
      <c r="BH44" s="70"/>
      <c r="BI44" s="70"/>
      <c r="BJ44" s="70"/>
    </row>
    <row r="45" spans="1:68">
      <c r="A45" s="66"/>
      <c r="B45" s="66" t="s">
        <v>279</v>
      </c>
      <c r="C45" s="66" t="s">
        <v>280</v>
      </c>
      <c r="D45" s="66" t="s">
        <v>326</v>
      </c>
      <c r="E45" s="66" t="s">
        <v>281</v>
      </c>
      <c r="F45" s="66" t="s">
        <v>277</v>
      </c>
      <c r="H45" s="66"/>
      <c r="I45" s="66" t="s">
        <v>279</v>
      </c>
      <c r="J45" s="66" t="s">
        <v>280</v>
      </c>
      <c r="K45" s="66" t="s">
        <v>326</v>
      </c>
      <c r="L45" s="66" t="s">
        <v>281</v>
      </c>
      <c r="M45" s="66" t="s">
        <v>277</v>
      </c>
      <c r="O45" s="66"/>
      <c r="P45" s="66" t="s">
        <v>279</v>
      </c>
      <c r="Q45" s="66" t="s">
        <v>280</v>
      </c>
      <c r="R45" s="66" t="s">
        <v>326</v>
      </c>
      <c r="S45" s="66" t="s">
        <v>281</v>
      </c>
      <c r="T45" s="66" t="s">
        <v>277</v>
      </c>
      <c r="V45" s="66"/>
      <c r="W45" s="66" t="s">
        <v>279</v>
      </c>
      <c r="X45" s="66" t="s">
        <v>280</v>
      </c>
      <c r="Y45" s="66" t="s">
        <v>326</v>
      </c>
      <c r="Z45" s="66" t="s">
        <v>281</v>
      </c>
      <c r="AA45" s="66" t="s">
        <v>277</v>
      </c>
      <c r="AC45" s="66"/>
      <c r="AD45" s="66" t="s">
        <v>279</v>
      </c>
      <c r="AE45" s="66" t="s">
        <v>280</v>
      </c>
      <c r="AF45" s="66" t="s">
        <v>326</v>
      </c>
      <c r="AG45" s="66" t="s">
        <v>281</v>
      </c>
      <c r="AH45" s="66" t="s">
        <v>277</v>
      </c>
      <c r="AJ45" s="66"/>
      <c r="AK45" s="66" t="s">
        <v>279</v>
      </c>
      <c r="AL45" s="66" t="s">
        <v>280</v>
      </c>
      <c r="AM45" s="66" t="s">
        <v>326</v>
      </c>
      <c r="AN45" s="66" t="s">
        <v>281</v>
      </c>
      <c r="AO45" s="66" t="s">
        <v>277</v>
      </c>
      <c r="AQ45" s="66"/>
      <c r="AR45" s="66" t="s">
        <v>279</v>
      </c>
      <c r="AS45" s="66" t="s">
        <v>280</v>
      </c>
      <c r="AT45" s="66" t="s">
        <v>326</v>
      </c>
      <c r="AU45" s="66" t="s">
        <v>281</v>
      </c>
      <c r="AV45" s="66" t="s">
        <v>277</v>
      </c>
      <c r="AX45" s="66"/>
      <c r="AY45" s="66" t="s">
        <v>279</v>
      </c>
      <c r="AZ45" s="66" t="s">
        <v>280</v>
      </c>
      <c r="BA45" s="66" t="s">
        <v>326</v>
      </c>
      <c r="BB45" s="66" t="s">
        <v>281</v>
      </c>
      <c r="BC45" s="66" t="s">
        <v>277</v>
      </c>
      <c r="BE45" s="66"/>
      <c r="BF45" s="66" t="s">
        <v>279</v>
      </c>
      <c r="BG45" s="66" t="s">
        <v>280</v>
      </c>
      <c r="BH45" s="66" t="s">
        <v>326</v>
      </c>
      <c r="BI45" s="66" t="s">
        <v>281</v>
      </c>
      <c r="BJ45" s="66" t="s">
        <v>277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16.510936999999998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10.422041999999999</v>
      </c>
      <c r="O46" s="66" t="s">
        <v>304</v>
      </c>
      <c r="P46" s="66">
        <v>600</v>
      </c>
      <c r="Q46" s="66">
        <v>800</v>
      </c>
      <c r="R46" s="66">
        <v>0</v>
      </c>
      <c r="S46" s="66">
        <v>10000</v>
      </c>
      <c r="T46" s="66">
        <v>621.79083000000003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1.7412710000000001E-2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3.7522487999999998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584.50990000000002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57.762466000000003</v>
      </c>
      <c r="AX46" s="66" t="s">
        <v>305</v>
      </c>
      <c r="AY46" s="66"/>
      <c r="AZ46" s="66"/>
      <c r="BA46" s="66"/>
      <c r="BB46" s="66"/>
      <c r="BC46" s="66"/>
      <c r="BE46" s="66" t="s">
        <v>346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7" sqref="F7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>
        <v>33378508</v>
      </c>
      <c r="B2" s="62" t="s">
        <v>347</v>
      </c>
      <c r="C2" s="62" t="s">
        <v>348</v>
      </c>
      <c r="D2" s="62">
        <v>64</v>
      </c>
      <c r="E2" s="62">
        <v>1588.6542999999999</v>
      </c>
      <c r="F2" s="62">
        <v>282.71190000000001</v>
      </c>
      <c r="G2" s="62">
        <v>27.008946999999999</v>
      </c>
      <c r="H2" s="62">
        <v>15.953939</v>
      </c>
      <c r="I2" s="62">
        <v>11.055008000000001</v>
      </c>
      <c r="J2" s="62">
        <v>52.180309999999999</v>
      </c>
      <c r="K2" s="62">
        <v>34.777026999999997</v>
      </c>
      <c r="L2" s="62">
        <v>17.403283999999999</v>
      </c>
      <c r="M2" s="62">
        <v>28.069023000000001</v>
      </c>
      <c r="N2" s="62">
        <v>3.8294532000000001</v>
      </c>
      <c r="O2" s="62">
        <v>15.044065</v>
      </c>
      <c r="P2" s="62">
        <v>833.53890000000001</v>
      </c>
      <c r="Q2" s="62">
        <v>26.576298000000001</v>
      </c>
      <c r="R2" s="62">
        <v>506.7509</v>
      </c>
      <c r="S2" s="62">
        <v>68.537154999999998</v>
      </c>
      <c r="T2" s="62">
        <v>5258.5659999999998</v>
      </c>
      <c r="U2" s="62">
        <v>2.6111574000000002</v>
      </c>
      <c r="V2" s="62">
        <v>14.861227</v>
      </c>
      <c r="W2" s="62">
        <v>310.89368000000002</v>
      </c>
      <c r="X2" s="62">
        <v>119.37196</v>
      </c>
      <c r="Y2" s="62">
        <v>1.5514254999999999</v>
      </c>
      <c r="Z2" s="62">
        <v>1.2348969000000001</v>
      </c>
      <c r="AA2" s="62">
        <v>12.850967000000001</v>
      </c>
      <c r="AB2" s="62">
        <v>1.4720829</v>
      </c>
      <c r="AC2" s="62">
        <v>579.31140000000005</v>
      </c>
      <c r="AD2" s="62">
        <v>9.8327910000000003</v>
      </c>
      <c r="AE2" s="62">
        <v>2.0158133999999999</v>
      </c>
      <c r="AF2" s="62">
        <v>2.0322225</v>
      </c>
      <c r="AG2" s="62">
        <v>536.90246999999999</v>
      </c>
      <c r="AH2" s="62">
        <v>326.55486999999999</v>
      </c>
      <c r="AI2" s="62">
        <v>210.34757999999999</v>
      </c>
      <c r="AJ2" s="62">
        <v>1012.7684</v>
      </c>
      <c r="AK2" s="62">
        <v>5698.5913</v>
      </c>
      <c r="AL2" s="62">
        <v>210.48186999999999</v>
      </c>
      <c r="AM2" s="62">
        <v>3270.0317</v>
      </c>
      <c r="AN2" s="62">
        <v>138.77681999999999</v>
      </c>
      <c r="AO2" s="62">
        <v>16.510936999999998</v>
      </c>
      <c r="AP2" s="62">
        <v>14.746327000000001</v>
      </c>
      <c r="AQ2" s="62">
        <v>1.7646085</v>
      </c>
      <c r="AR2" s="62">
        <v>10.422041999999999</v>
      </c>
      <c r="AS2" s="62">
        <v>621.79083000000003</v>
      </c>
      <c r="AT2" s="62">
        <v>1.7412710000000001E-2</v>
      </c>
      <c r="AU2" s="62">
        <v>3.7522487999999998</v>
      </c>
      <c r="AV2" s="62">
        <v>584.50990000000002</v>
      </c>
      <c r="AW2" s="62">
        <v>57.762466000000003</v>
      </c>
      <c r="AX2" s="62">
        <v>0.10042059</v>
      </c>
      <c r="AY2" s="62">
        <v>0.75243420000000005</v>
      </c>
      <c r="AZ2" s="62">
        <v>118.12038</v>
      </c>
      <c r="BA2" s="62">
        <v>25.629950999999998</v>
      </c>
      <c r="BB2" s="62">
        <v>8.0885940000000005</v>
      </c>
      <c r="BC2" s="62">
        <v>8.1409444999999998</v>
      </c>
      <c r="BD2" s="62">
        <v>9.3931780000000007</v>
      </c>
      <c r="BE2" s="62">
        <v>0.56157900000000005</v>
      </c>
      <c r="BF2" s="62">
        <v>3.7757912</v>
      </c>
      <c r="BG2" s="62">
        <v>6.9387240000000003E-3</v>
      </c>
      <c r="BH2" s="62">
        <v>3.4095090000000002E-2</v>
      </c>
      <c r="BI2" s="62">
        <v>2.5586826999999999E-2</v>
      </c>
      <c r="BJ2" s="62">
        <v>9.0882190000000002E-2</v>
      </c>
      <c r="BK2" s="62">
        <v>5.3374800000000001E-4</v>
      </c>
      <c r="BL2" s="62">
        <v>0.39104836999999998</v>
      </c>
      <c r="BM2" s="62">
        <v>3.7421668000000001</v>
      </c>
      <c r="BN2" s="62">
        <v>1.1990711999999999</v>
      </c>
      <c r="BO2" s="62">
        <v>53.076217999999997</v>
      </c>
      <c r="BP2" s="62">
        <v>10.557662000000001</v>
      </c>
      <c r="BQ2" s="62">
        <v>17.842970000000001</v>
      </c>
      <c r="BR2" s="62">
        <v>60.050068000000003</v>
      </c>
      <c r="BS2" s="62">
        <v>14.0521555</v>
      </c>
      <c r="BT2" s="62">
        <v>14.384353000000001</v>
      </c>
      <c r="BU2" s="62">
        <v>1.0494018000000001E-2</v>
      </c>
      <c r="BV2" s="62">
        <v>1.5091261E-2</v>
      </c>
      <c r="BW2" s="62">
        <v>0.92833275000000004</v>
      </c>
      <c r="BX2" s="62">
        <v>0.93145995999999998</v>
      </c>
      <c r="BY2" s="62">
        <v>7.886986E-2</v>
      </c>
      <c r="BZ2" s="62">
        <v>1.4244269E-3</v>
      </c>
      <c r="CA2" s="62">
        <v>0.27315172999999998</v>
      </c>
      <c r="CB2" s="62">
        <v>9.1702399999999996E-3</v>
      </c>
      <c r="CC2" s="62">
        <v>8.4879025999999996E-2</v>
      </c>
      <c r="CD2" s="62">
        <v>0.35078536999999999</v>
      </c>
      <c r="CE2" s="62">
        <v>4.7689057999999999E-2</v>
      </c>
      <c r="CF2" s="62">
        <v>3.3416790000000002E-2</v>
      </c>
      <c r="CG2" s="62">
        <v>4.9500000000000003E-7</v>
      </c>
      <c r="CH2" s="62">
        <v>5.0802705999999998E-3</v>
      </c>
      <c r="CI2" s="62">
        <v>2.5328759999999999E-3</v>
      </c>
      <c r="CJ2" s="62">
        <v>0.6529488</v>
      </c>
      <c r="CK2" s="62">
        <v>1.0629405E-2</v>
      </c>
      <c r="CL2" s="62">
        <v>0.17508069000000001</v>
      </c>
      <c r="CM2" s="62">
        <v>3.306181</v>
      </c>
      <c r="CN2" s="62">
        <v>1728.1991</v>
      </c>
      <c r="CO2" s="62">
        <v>3080.5571</v>
      </c>
      <c r="CP2" s="62">
        <v>1468.8810000000001</v>
      </c>
      <c r="CQ2" s="62">
        <v>603.46199999999999</v>
      </c>
      <c r="CR2" s="62">
        <v>316.30038000000002</v>
      </c>
      <c r="CS2" s="62">
        <v>425.7629</v>
      </c>
      <c r="CT2" s="62">
        <v>1737.875</v>
      </c>
      <c r="CU2" s="62">
        <v>1006.2104</v>
      </c>
      <c r="CV2" s="62">
        <v>1385.2134000000001</v>
      </c>
      <c r="CW2" s="62">
        <v>1068.4825000000001</v>
      </c>
      <c r="CX2" s="62">
        <v>331.89530000000002</v>
      </c>
      <c r="CY2" s="62">
        <v>2330.5864000000001</v>
      </c>
      <c r="CZ2" s="62">
        <v>1076.6013</v>
      </c>
      <c r="DA2" s="62">
        <v>2532.2797999999998</v>
      </c>
      <c r="DB2" s="62">
        <v>2547.9978000000001</v>
      </c>
      <c r="DC2" s="62">
        <v>3632.8625000000002</v>
      </c>
      <c r="DD2" s="62">
        <v>5454.9624000000003</v>
      </c>
      <c r="DE2" s="62">
        <v>1019.75073</v>
      </c>
      <c r="DF2" s="62">
        <v>3056.5225</v>
      </c>
      <c r="DG2" s="62">
        <v>1296.1143</v>
      </c>
      <c r="DH2" s="62">
        <v>36.798157000000003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25.629950999999998</v>
      </c>
      <c r="B6">
        <f>BB2</f>
        <v>8.0885940000000005</v>
      </c>
      <c r="C6">
        <f>BC2</f>
        <v>8.1409444999999998</v>
      </c>
      <c r="D6">
        <f>BD2</f>
        <v>9.3931780000000007</v>
      </c>
    </row>
    <row r="7" spans="1:11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20316</v>
      </c>
      <c r="C2" s="57">
        <f ca="1">YEAR(TODAY())-YEAR(B2)+IF(TODAY()&gt;=DATE(YEAR(TODAY()),MONTH(B2),DAY(B2)),0,-1)</f>
        <v>64</v>
      </c>
      <c r="E2" s="53">
        <v>147</v>
      </c>
      <c r="F2" s="54" t="s">
        <v>40</v>
      </c>
      <c r="G2" s="53">
        <v>45.8</v>
      </c>
      <c r="H2" s="52" t="s">
        <v>42</v>
      </c>
      <c r="I2" s="73">
        <f>ROUND(G3/E3^2,1)</f>
        <v>21.2</v>
      </c>
    </row>
    <row r="3" spans="1:9">
      <c r="E3" s="52">
        <f>E2/100</f>
        <v>1.47</v>
      </c>
      <c r="F3" s="52" t="s">
        <v>41</v>
      </c>
      <c r="G3" s="52">
        <f>G2</f>
        <v>45.8</v>
      </c>
      <c r="H3" s="52" t="s">
        <v>42</v>
      </c>
      <c r="I3" s="73"/>
    </row>
    <row r="4" spans="1:9">
      <c r="A4" t="s">
        <v>274</v>
      </c>
    </row>
    <row r="5" spans="1:9">
      <c r="B5" s="61">
        <v>43809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이영숙, ID : 33378508)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02일 14:16:15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17" sqref="J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1" t="s">
        <v>197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</row>
    <row r="3" spans="1:19" ht="18" customHeight="1">
      <c r="A3" s="6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</row>
    <row r="4" spans="1:19" ht="18" customHeight="1" thickBot="1">
      <c r="A4" s="6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</row>
    <row r="5" spans="1:19" ht="18" customHeight="1">
      <c r="A5" s="6"/>
      <c r="B5" s="143" t="s">
        <v>30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51">
        <f>'개인정보 및 신체계측 입력'!B5</f>
        <v>43809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49"/>
      <c r="D11" s="149"/>
      <c r="E11" s="150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4">
        <f>'개인정보 및 신체계측 입력'!E2</f>
        <v>147</v>
      </c>
      <c r="L12" s="125"/>
      <c r="M12" s="118">
        <f>'개인정보 및 신체계측 입력'!G2</f>
        <v>45.8</v>
      </c>
      <c r="N12" s="119"/>
      <c r="O12" s="114" t="s">
        <v>272</v>
      </c>
      <c r="P12" s="108"/>
      <c r="Q12" s="111">
        <f>'개인정보 및 신체계측 입력'!I2</f>
        <v>21.2</v>
      </c>
      <c r="R12" s="111"/>
      <c r="S12" s="111"/>
    </row>
    <row r="13" spans="1:19" ht="18" customHeight="1" thickBot="1">
      <c r="C13" s="152"/>
      <c r="D13" s="152"/>
      <c r="E13" s="153"/>
      <c r="F13" s="133"/>
      <c r="G13" s="133"/>
      <c r="H13" s="133"/>
      <c r="I13" s="133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49" t="s">
        <v>32</v>
      </c>
      <c r="D14" s="149"/>
      <c r="E14" s="150"/>
      <c r="F14" s="112" t="str">
        <f>MID('DRIs DATA'!B1,28,3)</f>
        <v>이영숙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52"/>
      <c r="D15" s="152"/>
      <c r="E15" s="153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38" t="s">
        <v>44</v>
      </c>
      <c r="E36" s="138"/>
      <c r="F36" s="138"/>
      <c r="G36" s="138"/>
      <c r="H36" s="138"/>
      <c r="I36" s="35">
        <f>'DRIs DATA'!F8</f>
        <v>78.119</v>
      </c>
      <c r="J36" s="139" t="s">
        <v>45</v>
      </c>
      <c r="K36" s="139"/>
      <c r="L36" s="139"/>
      <c r="M36" s="139"/>
      <c r="N36" s="36"/>
      <c r="O36" s="137" t="s">
        <v>46</v>
      </c>
      <c r="P36" s="137"/>
      <c r="Q36" s="137"/>
      <c r="R36" s="137"/>
      <c r="S36" s="137"/>
      <c r="T36" s="6"/>
    </row>
    <row r="37" spans="2:20" ht="18" customHeight="1">
      <c r="B37" s="12"/>
      <c r="C37" s="134" t="s">
        <v>183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6"/>
    </row>
    <row r="38" spans="2:20" ht="18" customHeight="1">
      <c r="B38" s="12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6"/>
    </row>
    <row r="39" spans="2:20" ht="18" customHeight="1" thickBot="1">
      <c r="B39" s="12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38" t="s">
        <v>44</v>
      </c>
      <c r="E41" s="138"/>
      <c r="F41" s="138"/>
      <c r="G41" s="138"/>
      <c r="H41" s="138"/>
      <c r="I41" s="35">
        <f>'DRIs DATA'!G8</f>
        <v>7.4630000000000001</v>
      </c>
      <c r="J41" s="139" t="s">
        <v>45</v>
      </c>
      <c r="K41" s="139"/>
      <c r="L41" s="139"/>
      <c r="M41" s="139"/>
      <c r="N41" s="36"/>
      <c r="O41" s="136" t="s">
        <v>50</v>
      </c>
      <c r="P41" s="136"/>
      <c r="Q41" s="136"/>
      <c r="R41" s="136"/>
      <c r="S41" s="136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0" t="s">
        <v>44</v>
      </c>
      <c r="E46" s="140"/>
      <c r="F46" s="140"/>
      <c r="G46" s="140"/>
      <c r="H46" s="140"/>
      <c r="I46" s="35">
        <f>'DRIs DATA'!H8</f>
        <v>14.417999999999999</v>
      </c>
      <c r="J46" s="139" t="s">
        <v>45</v>
      </c>
      <c r="K46" s="139"/>
      <c r="L46" s="139"/>
      <c r="M46" s="139"/>
      <c r="N46" s="36"/>
      <c r="O46" s="136" t="s">
        <v>49</v>
      </c>
      <c r="P46" s="136"/>
      <c r="Q46" s="136"/>
      <c r="R46" s="136"/>
      <c r="S46" s="136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5" t="s">
        <v>165</v>
      </c>
      <c r="D69" s="145"/>
      <c r="E69" s="145"/>
      <c r="F69" s="145"/>
      <c r="G69" s="145"/>
      <c r="H69" s="138" t="s">
        <v>171</v>
      </c>
      <c r="I69" s="138"/>
      <c r="J69" s="138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5" t="s">
        <v>52</v>
      </c>
      <c r="D72" s="145"/>
      <c r="E72" s="145"/>
      <c r="F72" s="145"/>
      <c r="G72" s="145"/>
      <c r="H72" s="39"/>
      <c r="I72" s="138" t="s">
        <v>53</v>
      </c>
      <c r="J72" s="138"/>
      <c r="K72" s="37">
        <f>ROUND('DRIs DATA'!L8,1)</f>
        <v>8.1999999999999993</v>
      </c>
      <c r="L72" s="37" t="s">
        <v>54</v>
      </c>
      <c r="M72" s="37">
        <f>ROUND('DRIs DATA'!K8,1)</f>
        <v>8.5</v>
      </c>
      <c r="N72" s="139" t="s">
        <v>55</v>
      </c>
      <c r="O72" s="139"/>
      <c r="P72" s="139"/>
      <c r="Q72" s="139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54" t="s">
        <v>269</v>
      </c>
      <c r="C93" s="155"/>
      <c r="D93" s="155"/>
      <c r="E93" s="155"/>
      <c r="F93" s="155"/>
      <c r="G93" s="155"/>
      <c r="H93" s="155"/>
      <c r="I93" s="155"/>
      <c r="J93" s="156"/>
      <c r="L93" s="154" t="s">
        <v>176</v>
      </c>
      <c r="M93" s="155"/>
      <c r="N93" s="155"/>
      <c r="O93" s="155"/>
      <c r="P93" s="155"/>
      <c r="Q93" s="155"/>
      <c r="R93" s="155"/>
      <c r="S93" s="155"/>
      <c r="T93" s="156"/>
    </row>
    <row r="94" spans="1:21" ht="18" customHeight="1">
      <c r="B94" s="159" t="s">
        <v>172</v>
      </c>
      <c r="C94" s="157"/>
      <c r="D94" s="157"/>
      <c r="E94" s="157"/>
      <c r="F94" s="95">
        <f>ROUND('DRIs DATA'!F16/'DRIs DATA'!C16*100,2)</f>
        <v>67.569999999999993</v>
      </c>
      <c r="G94" s="95"/>
      <c r="H94" s="157" t="s">
        <v>168</v>
      </c>
      <c r="I94" s="157"/>
      <c r="J94" s="158"/>
      <c r="L94" s="159" t="s">
        <v>172</v>
      </c>
      <c r="M94" s="157"/>
      <c r="N94" s="157"/>
      <c r="O94" s="157"/>
      <c r="P94" s="157"/>
      <c r="Q94" s="23">
        <f>ROUND('DRIs DATA'!M16/'DRIs DATA'!K16*100,2)</f>
        <v>123.84</v>
      </c>
      <c r="R94" s="157" t="s">
        <v>168</v>
      </c>
      <c r="S94" s="157"/>
      <c r="T94" s="15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119.37</v>
      </c>
      <c r="G121" s="95"/>
      <c r="H121" s="157" t="s">
        <v>167</v>
      </c>
      <c r="I121" s="157"/>
      <c r="J121" s="158"/>
      <c r="L121" s="43" t="s">
        <v>172</v>
      </c>
      <c r="M121" s="20"/>
      <c r="N121" s="20"/>
      <c r="O121" s="23"/>
      <c r="P121" s="6"/>
      <c r="Q121" s="59">
        <f>ROUND('DRIs DATA'!AH26/'DRIs DATA'!AE26*100,2)</f>
        <v>98.14</v>
      </c>
      <c r="R121" s="157" t="s">
        <v>167</v>
      </c>
      <c r="S121" s="157"/>
      <c r="T121" s="15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67.11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379.91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165.11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6" t="s">
        <v>189</v>
      </c>
      <c r="C209" s="106"/>
      <c r="D209" s="106"/>
      <c r="E209" s="106"/>
      <c r="F209" s="106"/>
      <c r="G209" s="106"/>
      <c r="H209" s="106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306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107:P107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C73:S74"/>
    <mergeCell ref="B80:E80"/>
    <mergeCell ref="L80:P80"/>
    <mergeCell ref="B93:J93"/>
    <mergeCell ref="B209:H209"/>
    <mergeCell ref="B130:M131"/>
    <mergeCell ref="O130:T13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2020-01-30T05:52:53Z</dcterms:modified>
</cp:coreProperties>
</file>