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 생성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<sst xmlns="http://schemas.openxmlformats.org/spreadsheetml/2006/main" count="692" uniqueCount="344">
  <si>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</si>
  <si>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</si>
  <si>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</si>
  <si>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</si>
  <si>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</si>
  <si>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</si>
  <si>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</si>
  <si>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</si>
  <si>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</si>
  <si>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</si>
  <si>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</si>
  <si>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</si>
  <si>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</si>
  <si>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</si>
  <si>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</si>
  <si>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</si>
  <si>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</si>
  <si>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</si>
  <si>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</si>
  <si>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</si>
  <si>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</si>
  <si>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</si>
  <si>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</si>
  <si>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</si>
  <si>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</si>
  <si>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</si>
  <si>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</si>
  <si>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</si>
  <si>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</si>
  <si>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</si>
  <si>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</si>
  <si>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</si>
  <si>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</si>
  <si>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</si>
  <si>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</si>
  <si>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</si>
  <si>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</si>
  <si>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</si>
  <si>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</si>
  <si>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</si>
  <si>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</si>
  <si>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</si>
  <si>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</si>
  <si>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</si>
  <si>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</si>
  <si>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</si>
  <si>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</si>
  <si>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</si>
  <si>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</si>
  <si>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</si>
  <si>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</si>
  <si>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</si>
  <si>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</si>
  <si>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</si>
  <si>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</si>
  <si>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</si>
  <si>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</si>
  <si>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</si>
  <si>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</si>
  <si>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</si>
  <si>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</si>
  <si>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</si>
  <si>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</si>
  <si>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</si>
  <si>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</si>
  <si>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</si>
  <si>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</si>
  <si>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</si>
  <si>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</si>
  <si>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</si>
  <si>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</si>
  <si>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</si>
  <si>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</si>
  <si>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</si>
  <si>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</si>
  <si>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</si>
  <si>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</si>
  <si>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</si>
  <si>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</si>
  <si>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</si>
  <si>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</si>
  <si>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</si>
  <si>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</si>
  <si>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</si>
  <si>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</si>
  <si>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</si>
  <si>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</si>
  <si>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</si>
  <si>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</si>
  <si>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</si>
  <si>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</si>
  <si>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</si>
  <si>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</si>
  <si>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</si>
  <si>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</si>
  <si>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</si>
  <si>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</si>
  <si>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</si>
  <si>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</si>
  <si>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</si>
  <si>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</si>
  <si>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</si>
  <si>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</si>
  <si>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</si>
  <si>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</si>
  <si>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</si>
  <si>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</si>
  <si>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</si>
  <si>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</si>
  <si>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</si>
  <si>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</si>
  <si>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</si>
  <si>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</si>
  <si>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</si>
  <si>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</si>
  <si>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</si>
  <si>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</si>
  <si>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</si>
  <si>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</si>
  <si>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</si>
  <si>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</si>
  <si>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</si>
  <si>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</si>
  <si>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</si>
  <si>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</si>
  <si>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</si>
  <si>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</si>
  <si>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</si>
  <si>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</si>
  <si>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</si>
  <si>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</si>
  <si>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</si>
  <si>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</si>
  <si>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</si>
  <si>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</si>
  <si>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</si>
  <si>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</si>
  <si>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</si>
  <si>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</si>
  <si>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</si>
  <si>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</si>
  <si>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</si>
  <si>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</si>
  <si>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</si>
  <si>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</si>
  <si>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</si>
  <si>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</si>
  <si>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</si>
  <si>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</si>
  <si>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</si>
  <si>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</si>
  <si>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</si>
  <si>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</si>
  <si>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</si>
  <si>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</si>
  <si>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</si>
  <si>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</si>
  <si>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</si>
  <si>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</si>
  <si>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</si>
  <si>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</si>
  <si>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</si>
  <si>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</si>
  <si>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</si>
  <si>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</si>
  <si>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</si>
  <si>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</si>
  <si>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</si>
  <si>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</si>
  <si>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</si>
  <si>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</si>
  <si>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</si>
  <si>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</si>
  <si>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</si>
  <si>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</si>
  <si>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</si>
  <si>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</si>
  <si>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</si>
  <si>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</si>
  <si>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</si>
  <si>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</si>
  <si>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</si>
  <si>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</si>
  <si>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</si>
  <si>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</si>
  <si>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</si>
  <si>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</si>
  <si>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</si>
  <si>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</si>
  <si>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</si>
  <si>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</si>
  <si>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</si>
  <si>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</si>
  <si>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</si>
  <si>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</si>
  <si>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</si>
  <si>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</si>
  <si>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</si>
  <si>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</si>
  <si>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</si>
  <si>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</si>
  <si>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</si>
  <si>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</si>
  <si>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</si>
  <si>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</si>
  <si>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</si>
  <si>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</si>
  <si>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</si>
  <si>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</si>
  <si>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</si>
  <si>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</si>
  <si>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</si>
  <si>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</si>
  <si>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</si>
  <si>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</si>
  <si>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</si>
  <si>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</si>
  <si>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</si>
  <si>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</si>
  <si>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</si>
  <si>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</si>
  <si>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</si>
  <si>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</si>
  <si>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</si>
  <si>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</si>
  <si>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</si>
  <si>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</si>
  <si>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</si>
  <si>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</si>
  <si>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</si>
  <si>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</si>
  <si>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</si>
  <si>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</si>
  <si>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</si>
  <si>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</si>
  <si>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</si>
  <si>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</si>
  <si>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</si>
  <si>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</si>
  <si>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</si>
  <si>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</si>
  <si>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</si>
  <si>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</si>
  <si>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</si>
  <si>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</si>
  <si>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</si>
  <si>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</si>
  <si>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</si>
  <si>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</si>
  <si>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</si>
  <si>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</si>
  <si>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</si>
  <si>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</si>
  <si>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</si>
  <si>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</si>
  <si>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</si>
  <si>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</si>
  <si>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</si>
  <si>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</si>
  <si>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</si>
  <si>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</si>
  <si>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</si>
  <si>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</si>
  <si>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</si>
  <si>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</si>
  <si>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</si>
  <si>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</si>
  <si>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</si>
  <si>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</si>
  <si>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</si>
  <si>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</si>
  <si>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</si>
  <si>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</si>
  <si>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</si>
  <si>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</si>
  <si>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</si>
  <si>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</si>
  <si>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</si>
  <si>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</si>
  <si>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</si>
  <si>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</si>
  <si>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</si>
  <si>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</si>
  <si>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</si>
  <si>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섭취비율</t>
    <phoneticPr fontId="1" type="noConversion"/>
  </si>
  <si>
    <t>비타민A</t>
    <phoneticPr fontId="1" type="noConversion"/>
  </si>
  <si>
    <t>비타민K</t>
    <phoneticPr fontId="1" type="noConversion"/>
  </si>
  <si>
    <t>비타민A(μg RAE/일)</t>
    <phoneticPr fontId="1" type="noConversion"/>
  </si>
  <si>
    <t>비타민B6</t>
    <phoneticPr fontId="1" type="noConversion"/>
  </si>
  <si>
    <t>비타민B12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</si>
  <si>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</si>
  <si>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다량영양소</t>
    <phoneticPr fontId="1" type="noConversion"/>
  </si>
  <si>
    <t>n-3불포화</t>
    <phoneticPr fontId="1" type="noConversion"/>
  </si>
  <si>
    <t>n-6불포화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</si>
  <si>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</si>
  <si>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</si>
  <si>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</si>
  <si>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</si>
  <si>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</si>
  <si>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</si>
  <si>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</si>
  <si>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</si>
  <si>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F</t>
  </si>
  <si>
    <t>(설문지 : FFQ 95문항 설문지, 사용자 : 민정순, ID : H1700020)</t>
  </si>
  <si>
    <t>2020년 05월 20일 13:12:19</t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</si>
  <si>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</si>
  <si>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</si>
  <si>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</si>
  <si>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권장섭취량</t>
    <phoneticPr fontId="1" type="noConversion"/>
  </si>
  <si>
    <t>상한섭취량</t>
    <phoneticPr fontId="1" type="noConversion"/>
  </si>
  <si>
    <t>적정비율(최대)</t>
    <phoneticPr fontId="1" type="noConversion"/>
  </si>
  <si>
    <t>비타민E</t>
    <phoneticPr fontId="1" type="noConversion"/>
  </si>
  <si>
    <t>티아민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</si>
  <si>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</si>
  <si>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</si>
  <si>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</si>
  <si>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</si>
  <si>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</si>
  <si>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</si>
  <si>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</si>
  <si>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</si>
  <si>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</si>
  <si>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</si>
  <si>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</si>
  <si>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</si>
  <si>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</si>
  <si>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</si>
  <si>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</si>
  <si>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</si>
  <si>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</si>
  <si>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</si>
  <si>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</si>
  <si>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</si>
  <si>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</si>
  <si>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</si>
  <si>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</si>
  <si>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</si>
  <si>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</si>
  <si>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</si>
  <si>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</si>
  <si>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</si>
  <si>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</si>
  <si>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H1700020</t>
  </si>
  <si>
    <t>민정순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</si>
</sst>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25.493895999999999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152184"/>
        <c:axId val="604151792"/>
      </c:barChart>
      <c:catAx>
        <c:axId val="60415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151792"/>
        <c:crosses val="autoZero"/>
        <c:auto val="1"/>
        <c:lblAlgn val="ctr"/>
        <c:lblOffset val="100"/>
        <c:noMultiLvlLbl val="0"/>
      </c:catAx>
      <c:valAx>
        <c:axId val="60415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15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1.0172114000000001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37176"/>
        <c:axId val="650837568"/>
      </c:barChart>
      <c:catAx>
        <c:axId val="65083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37568"/>
        <c:crosses val="autoZero"/>
        <c:auto val="1"/>
        <c:lblAlgn val="ctr"/>
        <c:lblOffset val="100"/>
        <c:noMultiLvlLbl val="0"/>
      </c:catAx>
      <c:valAx>
        <c:axId val="65083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3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9.8822869999999993E-2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38352"/>
        <c:axId val="650838744"/>
      </c:barChart>
      <c:catAx>
        <c:axId val="65083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38744"/>
        <c:crosses val="autoZero"/>
        <c:auto val="1"/>
        <c:lblAlgn val="ctr"/>
        <c:lblOffset val="100"/>
        <c:noMultiLvlLbl val="0"/>
      </c:catAx>
      <c:valAx>
        <c:axId val="65083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3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448.41811999999999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39528"/>
        <c:axId val="650839920"/>
      </c:barChart>
      <c:catAx>
        <c:axId val="65083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39920"/>
        <c:crosses val="autoZero"/>
        <c:auto val="1"/>
        <c:lblAlgn val="ctr"/>
        <c:lblOffset val="100"/>
        <c:noMultiLvlLbl val="0"/>
      </c:catAx>
      <c:valAx>
        <c:axId val="65083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3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787.28510000000006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40704"/>
        <c:axId val="650841096"/>
      </c:barChart>
      <c:catAx>
        <c:axId val="65084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41096"/>
        <c:crosses val="autoZero"/>
        <c:auto val="1"/>
        <c:lblAlgn val="ctr"/>
        <c:lblOffset val="100"/>
        <c:noMultiLvlLbl val="0"/>
      </c:catAx>
      <c:valAx>
        <c:axId val="6508410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64.972949999999997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41880"/>
        <c:axId val="650842272"/>
      </c:barChart>
      <c:catAx>
        <c:axId val="65084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42272"/>
        <c:crosses val="autoZero"/>
        <c:auto val="1"/>
        <c:lblAlgn val="ctr"/>
        <c:lblOffset val="100"/>
        <c:noMultiLvlLbl val="0"/>
      </c:catAx>
      <c:valAx>
        <c:axId val="65084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4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28.042615999999999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43056"/>
        <c:axId val="650843448"/>
      </c:barChart>
      <c:catAx>
        <c:axId val="65084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43448"/>
        <c:crosses val="autoZero"/>
        <c:auto val="1"/>
        <c:lblAlgn val="ctr"/>
        <c:lblOffset val="100"/>
        <c:noMultiLvlLbl val="0"/>
      </c:catAx>
      <c:valAx>
        <c:axId val="65084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4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3.8554827999999999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44232"/>
        <c:axId val="650844624"/>
      </c:barChart>
      <c:catAx>
        <c:axId val="65084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44624"/>
        <c:crosses val="autoZero"/>
        <c:auto val="1"/>
        <c:lblAlgn val="ctr"/>
        <c:lblOffset val="100"/>
        <c:noMultiLvlLbl val="0"/>
      </c:catAx>
      <c:valAx>
        <c:axId val="650844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4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173.10773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45408"/>
        <c:axId val="650845800"/>
      </c:barChart>
      <c:catAx>
        <c:axId val="65084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45800"/>
        <c:crosses val="autoZero"/>
        <c:auto val="1"/>
        <c:lblAlgn val="ctr"/>
        <c:lblOffset val="100"/>
        <c:noMultiLvlLbl val="0"/>
      </c:catAx>
      <c:valAx>
        <c:axId val="6508458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4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3.6994882E-3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46584"/>
        <c:axId val="650846976"/>
      </c:barChart>
      <c:catAx>
        <c:axId val="65084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46976"/>
        <c:crosses val="autoZero"/>
        <c:auto val="1"/>
        <c:lblAlgn val="ctr"/>
        <c:lblOffset val="100"/>
        <c:noMultiLvlLbl val="0"/>
      </c:catAx>
      <c:valAx>
        <c:axId val="65084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4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1.191333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47760"/>
        <c:axId val="650848152"/>
      </c:barChart>
      <c:catAx>
        <c:axId val="65084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48152"/>
        <c:crosses val="autoZero"/>
        <c:auto val="1"/>
        <c:lblAlgn val="ctr"/>
        <c:lblOffset val="100"/>
        <c:noMultiLvlLbl val="0"/>
      </c:catAx>
      <c:valAx>
        <c:axId val="650848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4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6.4112983000000003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151008"/>
        <c:axId val="604150616"/>
      </c:barChart>
      <c:catAx>
        <c:axId val="60415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150616"/>
        <c:crosses val="autoZero"/>
        <c:auto val="1"/>
        <c:lblAlgn val="ctr"/>
        <c:lblOffset val="100"/>
        <c:noMultiLvlLbl val="0"/>
      </c:catAx>
      <c:valAx>
        <c:axId val="604150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15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47.521957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49328"/>
        <c:axId val="650849720"/>
      </c:barChart>
      <c:catAx>
        <c:axId val="65084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49720"/>
        <c:crosses val="autoZero"/>
        <c:auto val="1"/>
        <c:lblAlgn val="ctr"/>
        <c:lblOffset val="100"/>
        <c:noMultiLvlLbl val="0"/>
      </c:catAx>
      <c:valAx>
        <c:axId val="65084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4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41.743426999999997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50112"/>
        <c:axId val="650850504"/>
      </c:barChart>
      <c:catAx>
        <c:axId val="65085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50504"/>
        <c:crosses val="autoZero"/>
        <c:auto val="1"/>
        <c:lblAlgn val="ctr"/>
        <c:lblOffset val="100"/>
        <c:noMultiLvlLbl val="0"/>
      </c:catAx>
      <c:valAx>
        <c:axId val="65085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5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1.3340000000000001</c:v>
                </c:pt>
                <c:pt idx="1">
                  <c:v>14.97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0851288"/>
        <c:axId val="650851680"/>
      </c:barChart>
      <c:catAx>
        <c:axId val="65085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51680"/>
        <c:crosses val="autoZero"/>
        <c:auto val="1"/>
        <c:lblAlgn val="ctr"/>
        <c:lblOffset val="100"/>
        <c:noMultiLvlLbl val="0"/>
      </c:catAx>
      <c:valAx>
        <c:axId val="65085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5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3.8607024999999999</c:v>
                </c:pt>
                <c:pt idx="1">
                  <c:v>4.2897889999999999</c:v>
                </c:pt>
                <c:pt idx="2">
                  <c:v>3.2495474999999998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169.65960000000001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52856"/>
        <c:axId val="650853248"/>
      </c:barChart>
      <c:catAx>
        <c:axId val="65085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53248"/>
        <c:crosses val="autoZero"/>
        <c:auto val="1"/>
        <c:lblAlgn val="ctr"/>
        <c:lblOffset val="100"/>
        <c:noMultiLvlLbl val="0"/>
      </c:catAx>
      <c:valAx>
        <c:axId val="650853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5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4.7021629999999996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54032"/>
        <c:axId val="650854424"/>
      </c:barChart>
      <c:catAx>
        <c:axId val="65085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54424"/>
        <c:crosses val="autoZero"/>
        <c:auto val="1"/>
        <c:lblAlgn val="ctr"/>
        <c:lblOffset val="100"/>
        <c:noMultiLvlLbl val="0"/>
      </c:catAx>
      <c:valAx>
        <c:axId val="650854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5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75.013999999999996</c:v>
                </c:pt>
                <c:pt idx="1">
                  <c:v>9.5570000000000004</c:v>
                </c:pt>
                <c:pt idx="2">
                  <c:v>15.429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0855208"/>
        <c:axId val="650855600"/>
      </c:barChart>
      <c:catAx>
        <c:axId val="65085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55600"/>
        <c:crosses val="autoZero"/>
        <c:auto val="1"/>
        <c:lblAlgn val="ctr"/>
        <c:lblOffset val="100"/>
        <c:noMultiLvlLbl val="0"/>
      </c:catAx>
      <c:valAx>
        <c:axId val="65085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5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752.80304000000001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56384"/>
        <c:axId val="650856776"/>
      </c:barChart>
      <c:catAx>
        <c:axId val="65085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56776"/>
        <c:crosses val="autoZero"/>
        <c:auto val="1"/>
        <c:lblAlgn val="ctr"/>
        <c:lblOffset val="100"/>
        <c:noMultiLvlLbl val="0"/>
      </c:catAx>
      <c:valAx>
        <c:axId val="650856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5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12.901362000000001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57560"/>
        <c:axId val="650857952"/>
      </c:barChart>
      <c:catAx>
        <c:axId val="65085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57952"/>
        <c:crosses val="autoZero"/>
        <c:auto val="1"/>
        <c:lblAlgn val="ctr"/>
        <c:lblOffset val="100"/>
        <c:noMultiLvlLbl val="0"/>
      </c:catAx>
      <c:valAx>
        <c:axId val="650857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5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151.3443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58736"/>
        <c:axId val="650859128"/>
      </c:barChart>
      <c:catAx>
        <c:axId val="65085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59128"/>
        <c:crosses val="autoZero"/>
        <c:auto val="1"/>
        <c:lblAlgn val="ctr"/>
        <c:lblOffset val="100"/>
        <c:noMultiLvlLbl val="0"/>
      </c:catAx>
      <c:valAx>
        <c:axId val="650859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5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1.7419750000000001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149832"/>
        <c:axId val="604149440"/>
      </c:barChart>
      <c:catAx>
        <c:axId val="60414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149440"/>
        <c:crosses val="autoZero"/>
        <c:auto val="1"/>
        <c:lblAlgn val="ctr"/>
        <c:lblOffset val="100"/>
        <c:noMultiLvlLbl val="0"/>
      </c:catAx>
      <c:valAx>
        <c:axId val="60414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14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1527.3478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59912"/>
        <c:axId val="650860304"/>
      </c:barChart>
      <c:catAx>
        <c:axId val="65085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60304"/>
        <c:crosses val="autoZero"/>
        <c:auto val="1"/>
        <c:lblAlgn val="ctr"/>
        <c:lblOffset val="100"/>
        <c:noMultiLvlLbl val="0"/>
      </c:catAx>
      <c:valAx>
        <c:axId val="65086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5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3.7311622999999998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61088"/>
        <c:axId val="650861480"/>
      </c:barChart>
      <c:catAx>
        <c:axId val="65086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61480"/>
        <c:crosses val="autoZero"/>
        <c:auto val="1"/>
        <c:lblAlgn val="ctr"/>
        <c:lblOffset val="100"/>
        <c:noMultiLvlLbl val="0"/>
      </c:catAx>
      <c:valAx>
        <c:axId val="65086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0.40971940000000001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62264"/>
        <c:axId val="650862656"/>
      </c:barChart>
      <c:catAx>
        <c:axId val="65086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62656"/>
        <c:crosses val="autoZero"/>
        <c:auto val="1"/>
        <c:lblAlgn val="ctr"/>
        <c:lblOffset val="100"/>
        <c:noMultiLvlLbl val="0"/>
      </c:catAx>
      <c:valAx>
        <c:axId val="65086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6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74.262420000000006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148656"/>
        <c:axId val="604148264"/>
      </c:barChart>
      <c:catAx>
        <c:axId val="60414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148264"/>
        <c:crosses val="autoZero"/>
        <c:auto val="1"/>
        <c:lblAlgn val="ctr"/>
        <c:lblOffset val="100"/>
        <c:noMultiLvlLbl val="0"/>
      </c:catAx>
      <c:valAx>
        <c:axId val="60414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14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0.67537389999999997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147480"/>
        <c:axId val="604147088"/>
      </c:barChart>
      <c:catAx>
        <c:axId val="60414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147088"/>
        <c:crosses val="autoZero"/>
        <c:auto val="1"/>
        <c:lblAlgn val="ctr"/>
        <c:lblOffset val="100"/>
        <c:noMultiLvlLbl val="0"/>
      </c:catAx>
      <c:valAx>
        <c:axId val="604147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14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4.5404214999999999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146304"/>
        <c:axId val="604145912"/>
      </c:barChart>
      <c:catAx>
        <c:axId val="6041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145912"/>
        <c:crosses val="autoZero"/>
        <c:auto val="1"/>
        <c:lblAlgn val="ctr"/>
        <c:lblOffset val="100"/>
        <c:noMultiLvlLbl val="0"/>
      </c:catAx>
      <c:valAx>
        <c:axId val="60414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1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0.40971940000000001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145128"/>
        <c:axId val="604144736"/>
      </c:barChart>
      <c:catAx>
        <c:axId val="60414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144736"/>
        <c:crosses val="autoZero"/>
        <c:auto val="1"/>
        <c:lblAlgn val="ctr"/>
        <c:lblOffset val="100"/>
        <c:noMultiLvlLbl val="0"/>
      </c:catAx>
      <c:valAx>
        <c:axId val="60414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14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173.90276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141992"/>
        <c:axId val="650835608"/>
      </c:barChart>
      <c:catAx>
        <c:axId val="60414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35608"/>
        <c:crosses val="autoZero"/>
        <c:auto val="1"/>
        <c:lblAlgn val="ctr"/>
        <c:lblOffset val="100"/>
        <c:noMultiLvlLbl val="0"/>
      </c:catAx>
      <c:valAx>
        <c:axId val="650835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14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4.7126045000000003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34040"/>
        <c:axId val="650836392"/>
      </c:barChart>
      <c:catAx>
        <c:axId val="65083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36392"/>
        <c:crosses val="autoZero"/>
        <c:auto val="1"/>
        <c:lblAlgn val="ctr"/>
        <c:lblOffset val="100"/>
        <c:noMultiLvlLbl val="0"/>
      </c:catAx>
      <c:valAx>
        <c:axId val="650836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3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민정순, ID : H1700020)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20일 13:12:19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752.80304000000001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25.493895999999999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6.4112983000000003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75.013999999999996</v>
      </c>
      <c r="G8" s="59">
        <f>'DRIs DATA 입력'!G8</f>
        <v>9.5570000000000004</v>
      </c>
      <c r="H8" s="59">
        <f>'DRIs DATA 입력'!H8</f>
        <v>15.429</v>
      </c>
      <c r="I8" s="46"/>
      <c r="J8" s="59" t="s">
        <v>216</v>
      </c>
      <c r="K8" s="59">
        <f>'DRIs DATA 입력'!K8</f>
        <v>1.3340000000000001</v>
      </c>
      <c r="L8" s="59">
        <f>'DRIs DATA 입력'!L8</f>
        <v>14.97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169.65960000000001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4.7021629999999996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1.7419750000000001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74.262420000000006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12.901362000000001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0.47736635999999999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0.67537389999999997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4.5404214999999999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0.40971940000000001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173.90276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4.7126045000000003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1.0172114000000001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9.8822869999999993E-2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151.3443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448.41811999999999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1527.3478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787.28510000000006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64.972949999999997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28.042615999999999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3.7311622999999998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3.8554827999999999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173.10773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3.6994882E-3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1.191333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47.521957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41.743426999999997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303</v>
      </c>
      <c r="G1" s="62" t="s">
        <v>276</v>
      </c>
      <c r="H1" s="61" t="s">
        <v>304</v>
      </c>
    </row>
    <row r="3" spans="1:27" x14ac:dyDescent="0.4">
      <c r="A3" s="68" t="s">
        <v>291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277</v>
      </c>
      <c r="B4" s="67"/>
      <c r="C4" s="67"/>
      <c r="E4" s="69" t="s">
        <v>305</v>
      </c>
      <c r="F4" s="70"/>
      <c r="G4" s="70"/>
      <c r="H4" s="71"/>
      <c r="J4" s="69" t="s">
        <v>306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278</v>
      </c>
      <c r="V4" s="67"/>
      <c r="W4" s="67"/>
      <c r="X4" s="67"/>
      <c r="Y4" s="67"/>
      <c r="Z4" s="67"/>
    </row>
    <row r="5" spans="1:27" x14ac:dyDescent="0.4">
      <c r="A5" s="65"/>
      <c r="B5" s="65" t="s">
        <v>307</v>
      </c>
      <c r="C5" s="65" t="s">
        <v>279</v>
      </c>
      <c r="E5" s="65"/>
      <c r="F5" s="65" t="s">
        <v>50</v>
      </c>
      <c r="G5" s="65" t="s">
        <v>280</v>
      </c>
      <c r="H5" s="65" t="s">
        <v>46</v>
      </c>
      <c r="J5" s="65"/>
      <c r="K5" s="65" t="s">
        <v>292</v>
      </c>
      <c r="L5" s="65" t="s">
        <v>293</v>
      </c>
      <c r="N5" s="65"/>
      <c r="O5" s="65" t="s">
        <v>281</v>
      </c>
      <c r="P5" s="65" t="s">
        <v>308</v>
      </c>
      <c r="Q5" s="65" t="s">
        <v>282</v>
      </c>
      <c r="R5" s="65" t="s">
        <v>309</v>
      </c>
      <c r="S5" s="65" t="s">
        <v>279</v>
      </c>
      <c r="U5" s="65"/>
      <c r="V5" s="65" t="s">
        <v>281</v>
      </c>
      <c r="W5" s="65" t="s">
        <v>308</v>
      </c>
      <c r="X5" s="65" t="s">
        <v>282</v>
      </c>
      <c r="Y5" s="65" t="s">
        <v>309</v>
      </c>
      <c r="Z5" s="65" t="s">
        <v>279</v>
      </c>
    </row>
    <row r="6" spans="1:27" x14ac:dyDescent="0.4">
      <c r="A6" s="65" t="s">
        <v>277</v>
      </c>
      <c r="B6" s="65">
        <v>1800</v>
      </c>
      <c r="C6" s="65">
        <v>752.80304000000001</v>
      </c>
      <c r="E6" s="65" t="s">
        <v>283</v>
      </c>
      <c r="F6" s="65">
        <v>55</v>
      </c>
      <c r="G6" s="65">
        <v>15</v>
      </c>
      <c r="H6" s="65">
        <v>7</v>
      </c>
      <c r="J6" s="65" t="s">
        <v>283</v>
      </c>
      <c r="K6" s="65">
        <v>0.1</v>
      </c>
      <c r="L6" s="65">
        <v>4</v>
      </c>
      <c r="N6" s="65" t="s">
        <v>294</v>
      </c>
      <c r="O6" s="65">
        <v>40</v>
      </c>
      <c r="P6" s="65">
        <v>50</v>
      </c>
      <c r="Q6" s="65">
        <v>0</v>
      </c>
      <c r="R6" s="65">
        <v>0</v>
      </c>
      <c r="S6" s="65">
        <v>25.493895999999999</v>
      </c>
      <c r="U6" s="65" t="s">
        <v>295</v>
      </c>
      <c r="V6" s="65">
        <v>0</v>
      </c>
      <c r="W6" s="65">
        <v>0</v>
      </c>
      <c r="X6" s="65">
        <v>20</v>
      </c>
      <c r="Y6" s="65">
        <v>0</v>
      </c>
      <c r="Z6" s="65">
        <v>6.4112983000000003</v>
      </c>
    </row>
    <row r="7" spans="1:27" x14ac:dyDescent="0.4">
      <c r="E7" s="65" t="s">
        <v>310</v>
      </c>
      <c r="F7" s="65">
        <v>65</v>
      </c>
      <c r="G7" s="65">
        <v>30</v>
      </c>
      <c r="H7" s="65">
        <v>20</v>
      </c>
      <c r="J7" s="65" t="s">
        <v>310</v>
      </c>
      <c r="K7" s="65">
        <v>1</v>
      </c>
      <c r="L7" s="65">
        <v>10</v>
      </c>
    </row>
    <row r="8" spans="1:27" x14ac:dyDescent="0.4">
      <c r="E8" s="65" t="s">
        <v>284</v>
      </c>
      <c r="F8" s="65">
        <v>75.013999999999996</v>
      </c>
      <c r="G8" s="65">
        <v>9.5570000000000004</v>
      </c>
      <c r="H8" s="65">
        <v>15.429</v>
      </c>
      <c r="J8" s="65" t="s">
        <v>284</v>
      </c>
      <c r="K8" s="65">
        <v>1.3340000000000001</v>
      </c>
      <c r="L8" s="65">
        <v>14.97</v>
      </c>
    </row>
    <row r="13" spans="1:27" x14ac:dyDescent="0.4">
      <c r="A13" s="66" t="s">
        <v>296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285</v>
      </c>
      <c r="B14" s="67"/>
      <c r="C14" s="67"/>
      <c r="D14" s="67"/>
      <c r="E14" s="67"/>
      <c r="F14" s="67"/>
      <c r="H14" s="67" t="s">
        <v>311</v>
      </c>
      <c r="I14" s="67"/>
      <c r="J14" s="67"/>
      <c r="K14" s="67"/>
      <c r="L14" s="67"/>
      <c r="M14" s="67"/>
      <c r="O14" s="67" t="s">
        <v>297</v>
      </c>
      <c r="P14" s="67"/>
      <c r="Q14" s="67"/>
      <c r="R14" s="67"/>
      <c r="S14" s="67"/>
      <c r="T14" s="67"/>
      <c r="V14" s="67" t="s">
        <v>286</v>
      </c>
      <c r="W14" s="67"/>
      <c r="X14" s="67"/>
      <c r="Y14" s="67"/>
      <c r="Z14" s="67"/>
      <c r="AA14" s="67"/>
    </row>
    <row r="15" spans="1:27" x14ac:dyDescent="0.4">
      <c r="A15" s="65"/>
      <c r="B15" s="65" t="s">
        <v>281</v>
      </c>
      <c r="C15" s="65" t="s">
        <v>308</v>
      </c>
      <c r="D15" s="65" t="s">
        <v>282</v>
      </c>
      <c r="E15" s="65" t="s">
        <v>309</v>
      </c>
      <c r="F15" s="65" t="s">
        <v>279</v>
      </c>
      <c r="H15" s="65"/>
      <c r="I15" s="65" t="s">
        <v>281</v>
      </c>
      <c r="J15" s="65" t="s">
        <v>308</v>
      </c>
      <c r="K15" s="65" t="s">
        <v>282</v>
      </c>
      <c r="L15" s="65" t="s">
        <v>309</v>
      </c>
      <c r="M15" s="65" t="s">
        <v>279</v>
      </c>
      <c r="O15" s="65"/>
      <c r="P15" s="65" t="s">
        <v>281</v>
      </c>
      <c r="Q15" s="65" t="s">
        <v>308</v>
      </c>
      <c r="R15" s="65" t="s">
        <v>282</v>
      </c>
      <c r="S15" s="65" t="s">
        <v>309</v>
      </c>
      <c r="T15" s="65" t="s">
        <v>279</v>
      </c>
      <c r="V15" s="65"/>
      <c r="W15" s="65" t="s">
        <v>281</v>
      </c>
      <c r="X15" s="65" t="s">
        <v>308</v>
      </c>
      <c r="Y15" s="65" t="s">
        <v>282</v>
      </c>
      <c r="Z15" s="65" t="s">
        <v>309</v>
      </c>
      <c r="AA15" s="65" t="s">
        <v>279</v>
      </c>
    </row>
    <row r="16" spans="1:27" x14ac:dyDescent="0.4">
      <c r="A16" s="65" t="s">
        <v>287</v>
      </c>
      <c r="B16" s="65">
        <v>430</v>
      </c>
      <c r="C16" s="65">
        <v>600</v>
      </c>
      <c r="D16" s="65">
        <v>0</v>
      </c>
      <c r="E16" s="65">
        <v>3000</v>
      </c>
      <c r="F16" s="65">
        <v>169.65960000000001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4.7021629999999996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1.7419750000000001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74.262420000000006</v>
      </c>
    </row>
    <row r="23" spans="1:62" x14ac:dyDescent="0.4">
      <c r="A23" s="66" t="s">
        <v>298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299</v>
      </c>
      <c r="B24" s="67"/>
      <c r="C24" s="67"/>
      <c r="D24" s="67"/>
      <c r="E24" s="67"/>
      <c r="F24" s="67"/>
      <c r="H24" s="67" t="s">
        <v>312</v>
      </c>
      <c r="I24" s="67"/>
      <c r="J24" s="67"/>
      <c r="K24" s="67"/>
      <c r="L24" s="67"/>
      <c r="M24" s="67"/>
      <c r="O24" s="67" t="s">
        <v>300</v>
      </c>
      <c r="P24" s="67"/>
      <c r="Q24" s="67"/>
      <c r="R24" s="67"/>
      <c r="S24" s="67"/>
      <c r="T24" s="67"/>
      <c r="V24" s="67" t="s">
        <v>301</v>
      </c>
      <c r="W24" s="67"/>
      <c r="X24" s="67"/>
      <c r="Y24" s="67"/>
      <c r="Z24" s="67"/>
      <c r="AA24" s="67"/>
      <c r="AC24" s="67" t="s">
        <v>288</v>
      </c>
      <c r="AD24" s="67"/>
      <c r="AE24" s="67"/>
      <c r="AF24" s="67"/>
      <c r="AG24" s="67"/>
      <c r="AH24" s="67"/>
      <c r="AJ24" s="67" t="s">
        <v>313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314</v>
      </c>
      <c r="AY24" s="67"/>
      <c r="AZ24" s="67"/>
      <c r="BA24" s="67"/>
      <c r="BB24" s="67"/>
      <c r="BC24" s="67"/>
      <c r="BE24" s="67" t="s">
        <v>315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316</v>
      </c>
      <c r="C25" s="65" t="s">
        <v>317</v>
      </c>
      <c r="D25" s="65" t="s">
        <v>318</v>
      </c>
      <c r="E25" s="65" t="s">
        <v>319</v>
      </c>
      <c r="F25" s="65" t="s">
        <v>320</v>
      </c>
      <c r="H25" s="65"/>
      <c r="I25" s="65" t="s">
        <v>316</v>
      </c>
      <c r="J25" s="65" t="s">
        <v>317</v>
      </c>
      <c r="K25" s="65" t="s">
        <v>318</v>
      </c>
      <c r="L25" s="65" t="s">
        <v>319</v>
      </c>
      <c r="M25" s="65" t="s">
        <v>320</v>
      </c>
      <c r="O25" s="65"/>
      <c r="P25" s="65" t="s">
        <v>316</v>
      </c>
      <c r="Q25" s="65" t="s">
        <v>317</v>
      </c>
      <c r="R25" s="65" t="s">
        <v>318</v>
      </c>
      <c r="S25" s="65" t="s">
        <v>319</v>
      </c>
      <c r="T25" s="65" t="s">
        <v>320</v>
      </c>
      <c r="V25" s="65"/>
      <c r="W25" s="65" t="s">
        <v>316</v>
      </c>
      <c r="X25" s="65" t="s">
        <v>317</v>
      </c>
      <c r="Y25" s="65" t="s">
        <v>318</v>
      </c>
      <c r="Z25" s="65" t="s">
        <v>319</v>
      </c>
      <c r="AA25" s="65" t="s">
        <v>320</v>
      </c>
      <c r="AC25" s="65"/>
      <c r="AD25" s="65" t="s">
        <v>316</v>
      </c>
      <c r="AE25" s="65" t="s">
        <v>317</v>
      </c>
      <c r="AF25" s="65" t="s">
        <v>318</v>
      </c>
      <c r="AG25" s="65" t="s">
        <v>319</v>
      </c>
      <c r="AH25" s="65" t="s">
        <v>320</v>
      </c>
      <c r="AJ25" s="65"/>
      <c r="AK25" s="65" t="s">
        <v>316</v>
      </c>
      <c r="AL25" s="65" t="s">
        <v>317</v>
      </c>
      <c r="AM25" s="65" t="s">
        <v>318</v>
      </c>
      <c r="AN25" s="65" t="s">
        <v>319</v>
      </c>
      <c r="AO25" s="65" t="s">
        <v>320</v>
      </c>
      <c r="AQ25" s="65"/>
      <c r="AR25" s="65" t="s">
        <v>316</v>
      </c>
      <c r="AS25" s="65" t="s">
        <v>317</v>
      </c>
      <c r="AT25" s="65" t="s">
        <v>318</v>
      </c>
      <c r="AU25" s="65" t="s">
        <v>319</v>
      </c>
      <c r="AV25" s="65" t="s">
        <v>320</v>
      </c>
      <c r="AX25" s="65"/>
      <c r="AY25" s="65" t="s">
        <v>316</v>
      </c>
      <c r="AZ25" s="65" t="s">
        <v>317</v>
      </c>
      <c r="BA25" s="65" t="s">
        <v>318</v>
      </c>
      <c r="BB25" s="65" t="s">
        <v>319</v>
      </c>
      <c r="BC25" s="65" t="s">
        <v>320</v>
      </c>
      <c r="BE25" s="65"/>
      <c r="BF25" s="65" t="s">
        <v>316</v>
      </c>
      <c r="BG25" s="65" t="s">
        <v>317</v>
      </c>
      <c r="BH25" s="65" t="s">
        <v>318</v>
      </c>
      <c r="BI25" s="65" t="s">
        <v>319</v>
      </c>
      <c r="BJ25" s="65" t="s">
        <v>320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12.901362000000001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0.47736635999999999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0.67537389999999997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4.5404214999999999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0.40971940000000001</v>
      </c>
      <c r="AJ26" s="65" t="s">
        <v>321</v>
      </c>
      <c r="AK26" s="65">
        <v>320</v>
      </c>
      <c r="AL26" s="65">
        <v>400</v>
      </c>
      <c r="AM26" s="65">
        <v>0</v>
      </c>
      <c r="AN26" s="65">
        <v>1000</v>
      </c>
      <c r="AO26" s="65">
        <v>173.90276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4.7126045000000003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1.0172114000000001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9.8822869999999993E-2</v>
      </c>
    </row>
    <row r="33" spans="1:68" x14ac:dyDescent="0.4">
      <c r="A33" s="66" t="s">
        <v>322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323</v>
      </c>
      <c r="B34" s="67"/>
      <c r="C34" s="67"/>
      <c r="D34" s="67"/>
      <c r="E34" s="67"/>
      <c r="F34" s="67"/>
      <c r="H34" s="67" t="s">
        <v>324</v>
      </c>
      <c r="I34" s="67"/>
      <c r="J34" s="67"/>
      <c r="K34" s="67"/>
      <c r="L34" s="67"/>
      <c r="M34" s="67"/>
      <c r="O34" s="67" t="s">
        <v>325</v>
      </c>
      <c r="P34" s="67"/>
      <c r="Q34" s="67"/>
      <c r="R34" s="67"/>
      <c r="S34" s="67"/>
      <c r="T34" s="67"/>
      <c r="V34" s="67" t="s">
        <v>326</v>
      </c>
      <c r="W34" s="67"/>
      <c r="X34" s="67"/>
      <c r="Y34" s="67"/>
      <c r="Z34" s="67"/>
      <c r="AA34" s="67"/>
      <c r="AC34" s="67" t="s">
        <v>327</v>
      </c>
      <c r="AD34" s="67"/>
      <c r="AE34" s="67"/>
      <c r="AF34" s="67"/>
      <c r="AG34" s="67"/>
      <c r="AH34" s="67"/>
      <c r="AJ34" s="67" t="s">
        <v>328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316</v>
      </c>
      <c r="C35" s="65" t="s">
        <v>317</v>
      </c>
      <c r="D35" s="65" t="s">
        <v>318</v>
      </c>
      <c r="E35" s="65" t="s">
        <v>319</v>
      </c>
      <c r="F35" s="65" t="s">
        <v>320</v>
      </c>
      <c r="H35" s="65"/>
      <c r="I35" s="65" t="s">
        <v>316</v>
      </c>
      <c r="J35" s="65" t="s">
        <v>317</v>
      </c>
      <c r="K35" s="65" t="s">
        <v>318</v>
      </c>
      <c r="L35" s="65" t="s">
        <v>319</v>
      </c>
      <c r="M35" s="65" t="s">
        <v>320</v>
      </c>
      <c r="O35" s="65"/>
      <c r="P35" s="65" t="s">
        <v>316</v>
      </c>
      <c r="Q35" s="65" t="s">
        <v>317</v>
      </c>
      <c r="R35" s="65" t="s">
        <v>318</v>
      </c>
      <c r="S35" s="65" t="s">
        <v>319</v>
      </c>
      <c r="T35" s="65" t="s">
        <v>320</v>
      </c>
      <c r="V35" s="65"/>
      <c r="W35" s="65" t="s">
        <v>316</v>
      </c>
      <c r="X35" s="65" t="s">
        <v>317</v>
      </c>
      <c r="Y35" s="65" t="s">
        <v>318</v>
      </c>
      <c r="Z35" s="65" t="s">
        <v>319</v>
      </c>
      <c r="AA35" s="65" t="s">
        <v>320</v>
      </c>
      <c r="AC35" s="65"/>
      <c r="AD35" s="65" t="s">
        <v>316</v>
      </c>
      <c r="AE35" s="65" t="s">
        <v>317</v>
      </c>
      <c r="AF35" s="65" t="s">
        <v>318</v>
      </c>
      <c r="AG35" s="65" t="s">
        <v>319</v>
      </c>
      <c r="AH35" s="65" t="s">
        <v>320</v>
      </c>
      <c r="AJ35" s="65"/>
      <c r="AK35" s="65" t="s">
        <v>316</v>
      </c>
      <c r="AL35" s="65" t="s">
        <v>317</v>
      </c>
      <c r="AM35" s="65" t="s">
        <v>318</v>
      </c>
      <c r="AN35" s="65" t="s">
        <v>319</v>
      </c>
      <c r="AO35" s="65" t="s">
        <v>320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151.3443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448.41811999999999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1527.3478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787.28510000000006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64.972949999999997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28.042615999999999</v>
      </c>
    </row>
    <row r="43" spans="1:68" x14ac:dyDescent="0.4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330</v>
      </c>
      <c r="B44" s="67"/>
      <c r="C44" s="67"/>
      <c r="D44" s="67"/>
      <c r="E44" s="67"/>
      <c r="F44" s="67"/>
      <c r="H44" s="67" t="s">
        <v>331</v>
      </c>
      <c r="I44" s="67"/>
      <c r="J44" s="67"/>
      <c r="K44" s="67"/>
      <c r="L44" s="67"/>
      <c r="M44" s="67"/>
      <c r="O44" s="67" t="s">
        <v>332</v>
      </c>
      <c r="P44" s="67"/>
      <c r="Q44" s="67"/>
      <c r="R44" s="67"/>
      <c r="S44" s="67"/>
      <c r="T44" s="67"/>
      <c r="V44" s="67" t="s">
        <v>333</v>
      </c>
      <c r="W44" s="67"/>
      <c r="X44" s="67"/>
      <c r="Y44" s="67"/>
      <c r="Z44" s="67"/>
      <c r="AA44" s="67"/>
      <c r="AC44" s="67" t="s">
        <v>334</v>
      </c>
      <c r="AD44" s="67"/>
      <c r="AE44" s="67"/>
      <c r="AF44" s="67"/>
      <c r="AG44" s="67"/>
      <c r="AH44" s="67"/>
      <c r="AJ44" s="67" t="s">
        <v>335</v>
      </c>
      <c r="AK44" s="67"/>
      <c r="AL44" s="67"/>
      <c r="AM44" s="67"/>
      <c r="AN44" s="67"/>
      <c r="AO44" s="67"/>
      <c r="AQ44" s="67" t="s">
        <v>336</v>
      </c>
      <c r="AR44" s="67"/>
      <c r="AS44" s="67"/>
      <c r="AT44" s="67"/>
      <c r="AU44" s="67"/>
      <c r="AV44" s="67"/>
      <c r="AX44" s="67" t="s">
        <v>337</v>
      </c>
      <c r="AY44" s="67"/>
      <c r="AZ44" s="67"/>
      <c r="BA44" s="67"/>
      <c r="BB44" s="67"/>
      <c r="BC44" s="67"/>
      <c r="BE44" s="67" t="s">
        <v>338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316</v>
      </c>
      <c r="C45" s="65" t="s">
        <v>317</v>
      </c>
      <c r="D45" s="65" t="s">
        <v>318</v>
      </c>
      <c r="E45" s="65" t="s">
        <v>319</v>
      </c>
      <c r="F45" s="65" t="s">
        <v>320</v>
      </c>
      <c r="H45" s="65"/>
      <c r="I45" s="65" t="s">
        <v>316</v>
      </c>
      <c r="J45" s="65" t="s">
        <v>317</v>
      </c>
      <c r="K45" s="65" t="s">
        <v>318</v>
      </c>
      <c r="L45" s="65" t="s">
        <v>319</v>
      </c>
      <c r="M45" s="65" t="s">
        <v>320</v>
      </c>
      <c r="O45" s="65"/>
      <c r="P45" s="65" t="s">
        <v>316</v>
      </c>
      <c r="Q45" s="65" t="s">
        <v>317</v>
      </c>
      <c r="R45" s="65" t="s">
        <v>318</v>
      </c>
      <c r="S45" s="65" t="s">
        <v>319</v>
      </c>
      <c r="T45" s="65" t="s">
        <v>320</v>
      </c>
      <c r="V45" s="65"/>
      <c r="W45" s="65" t="s">
        <v>316</v>
      </c>
      <c r="X45" s="65" t="s">
        <v>317</v>
      </c>
      <c r="Y45" s="65" t="s">
        <v>318</v>
      </c>
      <c r="Z45" s="65" t="s">
        <v>319</v>
      </c>
      <c r="AA45" s="65" t="s">
        <v>320</v>
      </c>
      <c r="AC45" s="65"/>
      <c r="AD45" s="65" t="s">
        <v>316</v>
      </c>
      <c r="AE45" s="65" t="s">
        <v>317</v>
      </c>
      <c r="AF45" s="65" t="s">
        <v>318</v>
      </c>
      <c r="AG45" s="65" t="s">
        <v>319</v>
      </c>
      <c r="AH45" s="65" t="s">
        <v>320</v>
      </c>
      <c r="AJ45" s="65"/>
      <c r="AK45" s="65" t="s">
        <v>316</v>
      </c>
      <c r="AL45" s="65" t="s">
        <v>317</v>
      </c>
      <c r="AM45" s="65" t="s">
        <v>318</v>
      </c>
      <c r="AN45" s="65" t="s">
        <v>319</v>
      </c>
      <c r="AO45" s="65" t="s">
        <v>320</v>
      </c>
      <c r="AQ45" s="65"/>
      <c r="AR45" s="65" t="s">
        <v>316</v>
      </c>
      <c r="AS45" s="65" t="s">
        <v>317</v>
      </c>
      <c r="AT45" s="65" t="s">
        <v>318</v>
      </c>
      <c r="AU45" s="65" t="s">
        <v>319</v>
      </c>
      <c r="AV45" s="65" t="s">
        <v>320</v>
      </c>
      <c r="AX45" s="65"/>
      <c r="AY45" s="65" t="s">
        <v>316</v>
      </c>
      <c r="AZ45" s="65" t="s">
        <v>317</v>
      </c>
      <c r="BA45" s="65" t="s">
        <v>318</v>
      </c>
      <c r="BB45" s="65" t="s">
        <v>319</v>
      </c>
      <c r="BC45" s="65" t="s">
        <v>320</v>
      </c>
      <c r="BE45" s="65"/>
      <c r="BF45" s="65" t="s">
        <v>316</v>
      </c>
      <c r="BG45" s="65" t="s">
        <v>317</v>
      </c>
      <c r="BH45" s="65" t="s">
        <v>318</v>
      </c>
      <c r="BI45" s="65" t="s">
        <v>319</v>
      </c>
      <c r="BJ45" s="65" t="s">
        <v>320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3.7311622999999998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3.8554827999999999</v>
      </c>
      <c r="O46" s="65" t="s">
        <v>339</v>
      </c>
      <c r="P46" s="65">
        <v>600</v>
      </c>
      <c r="Q46" s="65">
        <v>800</v>
      </c>
      <c r="R46" s="65">
        <v>0</v>
      </c>
      <c r="S46" s="65">
        <v>10000</v>
      </c>
      <c r="T46" s="65">
        <v>173.10773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3.6994882E-3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1.191333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47.521957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41.743426999999997</v>
      </c>
      <c r="AX46" s="65" t="s">
        <v>340</v>
      </c>
      <c r="AY46" s="65"/>
      <c r="AZ46" s="65"/>
      <c r="BA46" s="65"/>
      <c r="BB46" s="65"/>
      <c r="BC46" s="65"/>
      <c r="BE46" s="65" t="s">
        <v>341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342</v>
      </c>
      <c r="B2" s="61" t="s">
        <v>343</v>
      </c>
      <c r="C2" s="61" t="s">
        <v>302</v>
      </c>
      <c r="D2" s="61">
        <v>62</v>
      </c>
      <c r="E2" s="61">
        <v>752.80304000000001</v>
      </c>
      <c r="F2" s="61">
        <v>123.94741999999999</v>
      </c>
      <c r="G2" s="61">
        <v>15.792085999999999</v>
      </c>
      <c r="H2" s="61">
        <v>6.0801797000000004</v>
      </c>
      <c r="I2" s="61">
        <v>9.7119055000000003</v>
      </c>
      <c r="J2" s="61">
        <v>25.493895999999999</v>
      </c>
      <c r="K2" s="61">
        <v>12.134952999999999</v>
      </c>
      <c r="L2" s="61">
        <v>13.358943</v>
      </c>
      <c r="M2" s="61">
        <v>6.4112983000000003</v>
      </c>
      <c r="N2" s="61">
        <v>0.63498849999999996</v>
      </c>
      <c r="O2" s="61">
        <v>3.6900864000000002</v>
      </c>
      <c r="P2" s="61">
        <v>207.05588</v>
      </c>
      <c r="Q2" s="61">
        <v>6.5948086000000004</v>
      </c>
      <c r="R2" s="61">
        <v>169.65960000000001</v>
      </c>
      <c r="S2" s="61">
        <v>75.043509999999998</v>
      </c>
      <c r="T2" s="61">
        <v>1135.3931</v>
      </c>
      <c r="U2" s="61">
        <v>1.7419750000000001</v>
      </c>
      <c r="V2" s="61">
        <v>4.7021629999999996</v>
      </c>
      <c r="W2" s="61">
        <v>74.262420000000006</v>
      </c>
      <c r="X2" s="61">
        <v>12.901362000000001</v>
      </c>
      <c r="Y2" s="61">
        <v>0.47736635999999999</v>
      </c>
      <c r="Z2" s="61">
        <v>0.67537389999999997</v>
      </c>
      <c r="AA2" s="61">
        <v>4.5404214999999999</v>
      </c>
      <c r="AB2" s="61">
        <v>0.40971940000000001</v>
      </c>
      <c r="AC2" s="61">
        <v>173.90276</v>
      </c>
      <c r="AD2" s="61">
        <v>4.7126045000000003</v>
      </c>
      <c r="AE2" s="61">
        <v>1.0172114000000001</v>
      </c>
      <c r="AF2" s="61">
        <v>9.8822869999999993E-2</v>
      </c>
      <c r="AG2" s="61">
        <v>151.3443</v>
      </c>
      <c r="AH2" s="61">
        <v>45.450653000000003</v>
      </c>
      <c r="AI2" s="61">
        <v>105.893654</v>
      </c>
      <c r="AJ2" s="61">
        <v>448.41811999999999</v>
      </c>
      <c r="AK2" s="61">
        <v>1527.3478</v>
      </c>
      <c r="AL2" s="61">
        <v>64.972949999999997</v>
      </c>
      <c r="AM2" s="61">
        <v>787.28510000000006</v>
      </c>
      <c r="AN2" s="61">
        <v>28.042615999999999</v>
      </c>
      <c r="AO2" s="61">
        <v>3.7311622999999998</v>
      </c>
      <c r="AP2" s="61">
        <v>2.1388166000000002</v>
      </c>
      <c r="AQ2" s="61">
        <v>1.5923457000000001</v>
      </c>
      <c r="AR2" s="61">
        <v>3.8554827999999999</v>
      </c>
      <c r="AS2" s="61">
        <v>173.10773</v>
      </c>
      <c r="AT2" s="61">
        <v>3.6994882E-3</v>
      </c>
      <c r="AU2" s="61">
        <v>1.191333</v>
      </c>
      <c r="AV2" s="61">
        <v>47.521957</v>
      </c>
      <c r="AW2" s="61">
        <v>41.743426999999997</v>
      </c>
      <c r="AX2" s="61">
        <v>6.842969E-3</v>
      </c>
      <c r="AY2" s="61">
        <v>0.31298261999999999</v>
      </c>
      <c r="AZ2" s="61">
        <v>216.67776000000001</v>
      </c>
      <c r="BA2" s="61">
        <v>11.415455</v>
      </c>
      <c r="BB2" s="61">
        <v>3.8607024999999999</v>
      </c>
      <c r="BC2" s="61">
        <v>4.2897889999999999</v>
      </c>
      <c r="BD2" s="61">
        <v>3.2495474999999998</v>
      </c>
      <c r="BE2" s="61">
        <v>0.13448423000000001</v>
      </c>
      <c r="BF2" s="61">
        <v>0.70065414999999998</v>
      </c>
      <c r="BG2" s="61">
        <v>0</v>
      </c>
      <c r="BH2" s="61">
        <v>1.2760000000000001E-2</v>
      </c>
      <c r="BI2" s="61">
        <v>9.7542080000000003E-3</v>
      </c>
      <c r="BJ2" s="61">
        <v>3.1701914999999997E-2</v>
      </c>
      <c r="BK2" s="61">
        <v>0</v>
      </c>
      <c r="BL2" s="61">
        <v>6.1056590000000001E-2</v>
      </c>
      <c r="BM2" s="61">
        <v>0.51286659999999995</v>
      </c>
      <c r="BN2" s="61">
        <v>0.15562187</v>
      </c>
      <c r="BO2" s="61">
        <v>14.904009</v>
      </c>
      <c r="BP2" s="61">
        <v>1.7589808</v>
      </c>
      <c r="BQ2" s="61">
        <v>6.0678425000000002</v>
      </c>
      <c r="BR2" s="61">
        <v>21.713481999999999</v>
      </c>
      <c r="BS2" s="61">
        <v>11.631966</v>
      </c>
      <c r="BT2" s="61">
        <v>0.69741379999999997</v>
      </c>
      <c r="BU2" s="61">
        <v>5.5747119999999999E-3</v>
      </c>
      <c r="BV2" s="61">
        <v>3.6634544000000002E-3</v>
      </c>
      <c r="BW2" s="61">
        <v>7.8868060000000004E-2</v>
      </c>
      <c r="BX2" s="61">
        <v>0.23747303</v>
      </c>
      <c r="BY2" s="61">
        <v>5.9011349999999997E-2</v>
      </c>
      <c r="BZ2" s="61">
        <v>1.0002012999999999E-3</v>
      </c>
      <c r="CA2" s="61">
        <v>0.68562889999999999</v>
      </c>
      <c r="CB2" s="61">
        <v>5.1738439999999999E-4</v>
      </c>
      <c r="CC2" s="61">
        <v>0.14474395000000001</v>
      </c>
      <c r="CD2" s="61">
        <v>0.1209992</v>
      </c>
      <c r="CE2" s="61">
        <v>1.4139420999999999E-2</v>
      </c>
      <c r="CF2" s="61">
        <v>2.4036879000000001E-2</v>
      </c>
      <c r="CG2" s="61">
        <v>2.4750000000000001E-7</v>
      </c>
      <c r="CH2" s="61">
        <v>1.0312411E-2</v>
      </c>
      <c r="CI2" s="61">
        <v>1.9428639999999999E-7</v>
      </c>
      <c r="CJ2" s="61">
        <v>0.40421810000000002</v>
      </c>
      <c r="CK2" s="61">
        <v>2.8020188000000001E-3</v>
      </c>
      <c r="CL2" s="61">
        <v>0.30274529999999999</v>
      </c>
      <c r="CM2" s="61">
        <v>0.44062167000000002</v>
      </c>
      <c r="CN2" s="61">
        <v>794.09406000000001</v>
      </c>
      <c r="CO2" s="61">
        <v>1345.1024</v>
      </c>
      <c r="CP2" s="61">
        <v>505.9742</v>
      </c>
      <c r="CQ2" s="61">
        <v>251.61743000000001</v>
      </c>
      <c r="CR2" s="61">
        <v>124.11775</v>
      </c>
      <c r="CS2" s="61">
        <v>218.05001999999999</v>
      </c>
      <c r="CT2" s="61">
        <v>756.65589999999997</v>
      </c>
      <c r="CU2" s="61">
        <v>382.8372</v>
      </c>
      <c r="CV2" s="61">
        <v>723.04845999999998</v>
      </c>
      <c r="CW2" s="61">
        <v>384.46185000000003</v>
      </c>
      <c r="CX2" s="61">
        <v>115.0222</v>
      </c>
      <c r="CY2" s="61">
        <v>1097.0598</v>
      </c>
      <c r="CZ2" s="61">
        <v>402.10570000000001</v>
      </c>
      <c r="DA2" s="61">
        <v>1034.8579999999999</v>
      </c>
      <c r="DB2" s="61">
        <v>1137.173</v>
      </c>
      <c r="DC2" s="61">
        <v>1341.6313</v>
      </c>
      <c r="DD2" s="61">
        <v>2088.3982000000001</v>
      </c>
      <c r="DE2" s="61">
        <v>301.79885999999999</v>
      </c>
      <c r="DF2" s="61">
        <v>1511.8938000000001</v>
      </c>
      <c r="DG2" s="61">
        <v>483.79807</v>
      </c>
      <c r="DH2" s="61">
        <v>16.466062999999998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11.415455</v>
      </c>
      <c r="B6">
        <f>BB2</f>
        <v>3.8607024999999999</v>
      </c>
      <c r="C6">
        <f>BC2</f>
        <v>4.2897889999999999</v>
      </c>
      <c r="D6">
        <f>BD2</f>
        <v>3.2495474999999998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21181</v>
      </c>
      <c r="C2" s="56">
        <f ca="1">YEAR(TODAY())-YEAR(B2)+IF(TODAY()&gt;=DATE(YEAR(TODAY()),MONTH(B2),DAY(B2)),0,-1)</f>
        <v>62</v>
      </c>
      <c r="E2" s="52">
        <v>155</v>
      </c>
      <c r="F2" s="53" t="s">
        <v>39</v>
      </c>
      <c r="G2" s="52">
        <v>50.1</v>
      </c>
      <c r="H2" s="51" t="s">
        <v>41</v>
      </c>
      <c r="I2" s="72">
        <f>ROUND(G3/E3^2,1)</f>
        <v>20.9</v>
      </c>
    </row>
    <row r="3" spans="1:9" x14ac:dyDescent="0.4">
      <c r="E3" s="51">
        <f>E2/100</f>
        <v>1.55</v>
      </c>
      <c r="F3" s="51" t="s">
        <v>40</v>
      </c>
      <c r="G3" s="51">
        <f>G2</f>
        <v>50.1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민정순, ID : H1700020)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20일 13:12:19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290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43969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155</v>
      </c>
      <c r="L12" s="124"/>
      <c r="M12" s="117">
        <f>'개인정보 및 신체계측 입력'!G2</f>
        <v>50.1</v>
      </c>
      <c r="N12" s="118"/>
      <c r="O12" s="113" t="s">
        <v>271</v>
      </c>
      <c r="P12" s="107"/>
      <c r="Q12" s="90">
        <f>'개인정보 및 신체계측 입력'!I2</f>
        <v>20.9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민정순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75.013999999999996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9.5570000000000004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15.429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15</v>
      </c>
      <c r="L72" s="36" t="s">
        <v>53</v>
      </c>
      <c r="M72" s="36">
        <f>ROUND('DRIs DATA'!K8,1)</f>
        <v>1.3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22.62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39.18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12.9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27.31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18.920000000000002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101.82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37.31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2020-05-20T06:09:14Z</dcterms:modified>
</cp:coreProperties>
</file>