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<sst xmlns="http://schemas.openxmlformats.org/spreadsheetml/2006/main" count="692" uniqueCount="343">
  <si>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</si>
  <si>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</si>
  <si>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</si>
  <si>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</si>
  <si>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</si>
  <si>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</si>
  <si>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</si>
  <si>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</si>
  <si>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</si>
  <si>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</si>
  <si>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</si>
  <si>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</si>
  <si>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</si>
  <si>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</si>
  <si>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</si>
  <si>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</si>
  <si>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</si>
  <si>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</si>
  <si>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</si>
  <si>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</si>
  <si>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</si>
  <si>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</si>
  <si>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</si>
  <si>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</si>
  <si>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</si>
  <si>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</si>
  <si>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</si>
  <si>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</si>
  <si>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</si>
  <si>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</si>
  <si>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</si>
  <si>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</si>
  <si>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</si>
  <si>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</si>
  <si>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</si>
  <si>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</si>
  <si>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</si>
  <si>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</si>
  <si>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</si>
  <si>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</si>
  <si>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</si>
  <si>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</si>
  <si>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</si>
  <si>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</si>
  <si>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</si>
  <si>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</si>
  <si>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</si>
  <si>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</si>
  <si>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</si>
  <si>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</si>
  <si>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</si>
  <si>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</si>
  <si>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</si>
  <si>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</si>
  <si>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</si>
  <si>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</si>
  <si>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</si>
  <si>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</si>
  <si>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</si>
  <si>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</si>
  <si>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</si>
  <si>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</si>
  <si>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</si>
  <si>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</si>
  <si>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</si>
  <si>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</si>
  <si>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</si>
  <si>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</si>
  <si>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</si>
  <si>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</si>
  <si>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</si>
  <si>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</si>
  <si>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</si>
  <si>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</si>
  <si>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</si>
  <si>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</si>
  <si>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</si>
  <si>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</si>
  <si>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</si>
  <si>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</si>
  <si>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</si>
  <si>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</si>
  <si>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</si>
  <si>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</si>
  <si>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</si>
  <si>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</si>
  <si>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</si>
  <si>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</si>
  <si>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</si>
  <si>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</si>
  <si>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</si>
  <si>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</si>
  <si>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</si>
  <si>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</si>
  <si>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</si>
  <si>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</si>
  <si>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</si>
  <si>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</si>
  <si>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</si>
  <si>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</si>
  <si>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</si>
  <si>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</si>
  <si>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</si>
  <si>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</si>
  <si>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</si>
  <si>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</si>
  <si>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</si>
  <si>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</si>
  <si>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</si>
  <si>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</si>
  <si>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</si>
  <si>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</si>
  <si>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</si>
  <si>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</si>
  <si>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</si>
  <si>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</si>
  <si>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</si>
  <si>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</si>
  <si>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</si>
  <si>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</si>
  <si>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</si>
  <si>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</si>
  <si>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</si>
  <si>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</si>
  <si>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</si>
  <si>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</si>
  <si>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</si>
  <si>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</si>
  <si>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</si>
  <si>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</si>
  <si>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</si>
  <si>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</si>
  <si>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</si>
  <si>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</si>
  <si>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</si>
  <si>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</si>
  <si>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</si>
  <si>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</si>
  <si>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</si>
  <si>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</si>
  <si>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</si>
  <si>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</si>
  <si>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</si>
  <si>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</si>
  <si>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</si>
  <si>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</si>
  <si>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</si>
  <si>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</si>
  <si>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</si>
  <si>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</si>
  <si>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</si>
  <si>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</si>
  <si>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</si>
  <si>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</si>
  <si>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</si>
  <si>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</si>
  <si>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</si>
  <si>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</si>
  <si>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</si>
  <si>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</si>
  <si>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</si>
  <si>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</si>
  <si>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</si>
  <si>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</si>
  <si>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</si>
  <si>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</si>
  <si>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</si>
  <si>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</si>
  <si>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</si>
  <si>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</si>
  <si>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</si>
  <si>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</si>
  <si>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</si>
  <si>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</si>
  <si>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</si>
  <si>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</si>
  <si>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</si>
  <si>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</si>
  <si>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</si>
  <si>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</si>
  <si>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</si>
  <si>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</si>
  <si>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</si>
  <si>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</si>
  <si>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</si>
  <si>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</si>
  <si>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</si>
  <si>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</si>
  <si>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</si>
  <si>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</si>
  <si>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</si>
  <si>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</si>
  <si>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</si>
  <si>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</si>
  <si>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</si>
  <si>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</si>
  <si>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</si>
  <si>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</si>
  <si>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</si>
  <si>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</si>
  <si>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</si>
  <si>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</si>
  <si>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</si>
  <si>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</si>
  <si>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</si>
  <si>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</si>
  <si>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</si>
  <si>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</si>
  <si>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</si>
  <si>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</si>
  <si>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</si>
  <si>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</si>
  <si>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</si>
  <si>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</si>
  <si>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</si>
  <si>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</si>
  <si>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</si>
  <si>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</si>
  <si>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</si>
  <si>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</si>
  <si>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</si>
  <si>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</si>
  <si>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</si>
  <si>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</si>
  <si>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</si>
  <si>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</si>
  <si>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</si>
  <si>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</si>
  <si>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</si>
  <si>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</si>
  <si>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</si>
  <si>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</si>
  <si>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</si>
  <si>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</si>
  <si>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</si>
  <si>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</si>
  <si>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</si>
  <si>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</si>
  <si>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</si>
  <si>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</si>
  <si>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</si>
  <si>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</si>
  <si>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</si>
  <si>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</si>
  <si>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</si>
  <si>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</si>
  <si>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</si>
  <si>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</si>
  <si>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</si>
  <si>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</si>
  <si>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</si>
  <si>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</si>
  <si>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</si>
  <si>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</si>
  <si>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</si>
  <si>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</si>
  <si>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</si>
  <si>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</si>
  <si>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</si>
  <si>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</si>
  <si>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</si>
  <si>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</si>
  <si>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</si>
  <si>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</si>
  <si>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</si>
  <si>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</si>
  <si>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</si>
  <si>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</si>
  <si>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</si>
  <si>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</si>
  <si>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</si>
  <si>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</si>
  <si>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</si>
  <si>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</si>
  <si>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</si>
  <si>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</si>
  <si>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F</t>
  </si>
  <si>
    <t>정보</t>
    <phoneticPr fontId="1" type="noConversion"/>
  </si>
  <si>
    <t>(설문지 : FFQ 95문항 설문지, 사용자 : 이향숙, ID : H1700026)</t>
  </si>
  <si>
    <t>출력시각</t>
    <phoneticPr fontId="1" type="noConversion"/>
  </si>
  <si>
    <t>2020년 01월 30일 15:16:28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</si>
  <si>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</si>
  <si>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</si>
  <si>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</si>
  <si>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</si>
  <si>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</si>
  <si>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</si>
  <si>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</si>
  <si>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</si>
  <si>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</si>
  <si>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</si>
  <si>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</si>
  <si>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</si>
  <si>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</si>
  <si>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</si>
  <si>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</si>
  <si>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</si>
  <si>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</si>
  <si>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</si>
  <si>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</si>
  <si>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</si>
  <si>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</si>
  <si>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</si>
  <si>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</si>
  <si>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</si>
  <si>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</si>
  <si>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</si>
  <si>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</si>
  <si>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</si>
  <si>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</si>
  <si>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</si>
  <si>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</si>
  <si>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</si>
  <si>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</si>
  <si>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</si>
  <si>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</si>
  <si>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</si>
  <si>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</si>
  <si>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</si>
  <si>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</si>
  <si>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</si>
  <si>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</si>
  <si>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</si>
  <si>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</si>
  <si>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</si>
  <si>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</si>
  <si>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</si>
  <si>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</si>
  <si>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</si>
  <si>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</si>
  <si>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</si>
  <si>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</si>
  <si>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</si>
  <si>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</si>
  <si>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</si>
  <si>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</si>
  <si>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</si>
  <si>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</si>
  <si>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</si>
  <si>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</si>
  <si>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</si>
  <si>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H1700026</t>
  </si>
  <si>
    <t>이향숙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</si>
</sst>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69.169399999999996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454336"/>
        <c:axId val="169002496"/>
      </c:barChart>
      <c:catAx>
        <c:axId val="16345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002496"/>
        <c:crosses val="autoZero"/>
        <c:auto val="1"/>
        <c:lblAlgn val="ctr"/>
        <c:lblOffset val="100"/>
        <c:noMultiLvlLbl val="0"/>
      </c:catAx>
      <c:valAx>
        <c:axId val="16900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4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3.6010944999999999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27264"/>
        <c:axId val="160828800"/>
      </c:barChart>
      <c:catAx>
        <c:axId val="16082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28800"/>
        <c:crosses val="autoZero"/>
        <c:auto val="1"/>
        <c:lblAlgn val="ctr"/>
        <c:lblOffset val="100"/>
        <c:noMultiLvlLbl val="0"/>
      </c:catAx>
      <c:valAx>
        <c:axId val="16082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3.2592444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46592"/>
        <c:axId val="160848128"/>
      </c:barChart>
      <c:catAx>
        <c:axId val="1608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48128"/>
        <c:crosses val="autoZero"/>
        <c:auto val="1"/>
        <c:lblAlgn val="ctr"/>
        <c:lblOffset val="100"/>
        <c:noMultiLvlLbl val="0"/>
      </c:catAx>
      <c:valAx>
        <c:axId val="16084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1306.5153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69760"/>
        <c:axId val="160871552"/>
      </c:barChart>
      <c:catAx>
        <c:axId val="16086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71552"/>
        <c:crosses val="autoZero"/>
        <c:auto val="1"/>
        <c:lblAlgn val="ctr"/>
        <c:lblOffset val="100"/>
        <c:noMultiLvlLbl val="0"/>
      </c:catAx>
      <c:valAx>
        <c:axId val="160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4070.7188000000001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80896"/>
        <c:axId val="160886784"/>
      </c:barChart>
      <c:catAx>
        <c:axId val="16088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86784"/>
        <c:crosses val="autoZero"/>
        <c:auto val="1"/>
        <c:lblAlgn val="ctr"/>
        <c:lblOffset val="100"/>
        <c:noMultiLvlLbl val="0"/>
      </c:catAx>
      <c:valAx>
        <c:axId val="160886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372.55065999999999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921472"/>
        <c:axId val="160923008"/>
      </c:barChart>
      <c:catAx>
        <c:axId val="16092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23008"/>
        <c:crosses val="autoZero"/>
        <c:auto val="1"/>
        <c:lblAlgn val="ctr"/>
        <c:lblOffset val="100"/>
        <c:noMultiLvlLbl val="0"/>
      </c:catAx>
      <c:valAx>
        <c:axId val="16092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92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158.93384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949760"/>
        <c:axId val="160951296"/>
      </c:barChart>
      <c:catAx>
        <c:axId val="16094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51296"/>
        <c:crosses val="autoZero"/>
        <c:auto val="1"/>
        <c:lblAlgn val="ctr"/>
        <c:lblOffset val="100"/>
        <c:noMultiLvlLbl val="0"/>
      </c:catAx>
      <c:valAx>
        <c:axId val="16095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9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11.140700000000001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047680"/>
        <c:axId val="161049216"/>
      </c:barChart>
      <c:catAx>
        <c:axId val="16104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49216"/>
        <c:crosses val="autoZero"/>
        <c:auto val="1"/>
        <c:lblAlgn val="ctr"/>
        <c:lblOffset val="100"/>
        <c:noMultiLvlLbl val="0"/>
      </c:catAx>
      <c:valAx>
        <c:axId val="16104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0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948.64760000000001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153792"/>
        <c:axId val="161155328"/>
      </c:barChart>
      <c:catAx>
        <c:axId val="16115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55328"/>
        <c:crosses val="autoZero"/>
        <c:auto val="1"/>
        <c:lblAlgn val="ctr"/>
        <c:lblOffset val="100"/>
        <c:noMultiLvlLbl val="0"/>
      </c:catAx>
      <c:valAx>
        <c:axId val="1611553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15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9.8479699999999993E-3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173888"/>
        <c:axId val="161175424"/>
      </c:barChart>
      <c:catAx>
        <c:axId val="16117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75424"/>
        <c:crosses val="autoZero"/>
        <c:auto val="1"/>
        <c:lblAlgn val="ctr"/>
        <c:lblOffset val="100"/>
        <c:noMultiLvlLbl val="0"/>
      </c:catAx>
      <c:valAx>
        <c:axId val="1611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17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3.4665713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06272"/>
        <c:axId val="161207808"/>
      </c:barChart>
      <c:catAx>
        <c:axId val="16120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07808"/>
        <c:crosses val="autoZero"/>
        <c:auto val="1"/>
        <c:lblAlgn val="ctr"/>
        <c:lblOffset val="100"/>
        <c:noMultiLvlLbl val="0"/>
      </c:catAx>
      <c:valAx>
        <c:axId val="1612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33.311534999999999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56416"/>
        <c:axId val="188577664"/>
      </c:barChart>
      <c:catAx>
        <c:axId val="18855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77664"/>
        <c:crosses val="autoZero"/>
        <c:auto val="1"/>
        <c:lblAlgn val="ctr"/>
        <c:lblOffset val="100"/>
        <c:noMultiLvlLbl val="0"/>
      </c:catAx>
      <c:valAx>
        <c:axId val="18857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315.86322000000001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26112"/>
        <c:axId val="161248384"/>
      </c:barChart>
      <c:catAx>
        <c:axId val="16122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48384"/>
        <c:crosses val="autoZero"/>
        <c:auto val="1"/>
        <c:lblAlgn val="ctr"/>
        <c:lblOffset val="100"/>
        <c:noMultiLvlLbl val="0"/>
      </c:catAx>
      <c:valAx>
        <c:axId val="16124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71.195656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71168"/>
        <c:axId val="161277056"/>
      </c:barChart>
      <c:catAx>
        <c:axId val="1612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77056"/>
        <c:crosses val="autoZero"/>
        <c:auto val="1"/>
        <c:lblAlgn val="ctr"/>
        <c:lblOffset val="100"/>
        <c:noMultiLvlLbl val="0"/>
      </c:catAx>
      <c:valAx>
        <c:axId val="16127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10.066000000000001</c:v>
                </c:pt>
                <c:pt idx="1">
                  <c:v>12.837999999999999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2466816"/>
        <c:axId val="162468608"/>
      </c:barChart>
      <c:catAx>
        <c:axId val="16246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468608"/>
        <c:crosses val="autoZero"/>
        <c:auto val="1"/>
        <c:lblAlgn val="ctr"/>
        <c:lblOffset val="100"/>
        <c:noMultiLvlLbl val="0"/>
      </c:catAx>
      <c:valAx>
        <c:axId val="16246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4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17.347913999999999</c:v>
                </c:pt>
                <c:pt idx="1">
                  <c:v>17.341515999999999</c:v>
                </c:pt>
                <c:pt idx="2">
                  <c:v>17.985996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836.61519999999996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519296"/>
        <c:axId val="162594816"/>
      </c:barChart>
      <c:catAx>
        <c:axId val="16251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94816"/>
        <c:crosses val="autoZero"/>
        <c:auto val="1"/>
        <c:lblAlgn val="ctr"/>
        <c:lblOffset val="100"/>
        <c:noMultiLvlLbl val="0"/>
      </c:catAx>
      <c:valAx>
        <c:axId val="162594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5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22.198076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25408"/>
        <c:axId val="162626944"/>
      </c:barChart>
      <c:catAx>
        <c:axId val="1626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26944"/>
        <c:crosses val="autoZero"/>
        <c:auto val="1"/>
        <c:lblAlgn val="ctr"/>
        <c:lblOffset val="100"/>
        <c:noMultiLvlLbl val="0"/>
      </c:catAx>
      <c:valAx>
        <c:axId val="16262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67.387</c:v>
                </c:pt>
                <c:pt idx="1">
                  <c:v>13.336</c:v>
                </c:pt>
                <c:pt idx="2">
                  <c:v>19.277999999999999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2665600"/>
        <c:axId val="162667136"/>
      </c:barChart>
      <c:catAx>
        <c:axId val="16266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67136"/>
        <c:crosses val="autoZero"/>
        <c:auto val="1"/>
        <c:lblAlgn val="ctr"/>
        <c:lblOffset val="100"/>
        <c:noMultiLvlLbl val="0"/>
      </c:catAx>
      <c:valAx>
        <c:axId val="16266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6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1652.4625000000001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10272"/>
        <c:axId val="162711808"/>
      </c:barChart>
      <c:catAx>
        <c:axId val="16271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11808"/>
        <c:crosses val="autoZero"/>
        <c:auto val="1"/>
        <c:lblAlgn val="ctr"/>
        <c:lblOffset val="100"/>
        <c:noMultiLvlLbl val="0"/>
      </c:catAx>
      <c:valAx>
        <c:axId val="162711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1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176.15096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26272"/>
        <c:axId val="162727808"/>
      </c:barChart>
      <c:catAx>
        <c:axId val="16272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27808"/>
        <c:crosses val="autoZero"/>
        <c:auto val="1"/>
        <c:lblAlgn val="ctr"/>
        <c:lblOffset val="100"/>
        <c:noMultiLvlLbl val="0"/>
      </c:catAx>
      <c:valAx>
        <c:axId val="16272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942.81146000000001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70944"/>
        <c:axId val="162772480"/>
      </c:barChart>
      <c:catAx>
        <c:axId val="16277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72480"/>
        <c:crosses val="autoZero"/>
        <c:auto val="1"/>
        <c:lblAlgn val="ctr"/>
        <c:lblOffset val="100"/>
        <c:noMultiLvlLbl val="0"/>
      </c:catAx>
      <c:valAx>
        <c:axId val="16277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6.0307826999999996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324672"/>
        <c:axId val="234939136"/>
      </c:barChart>
      <c:catAx>
        <c:axId val="23132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939136"/>
        <c:crosses val="autoZero"/>
        <c:auto val="1"/>
        <c:lblAlgn val="ctr"/>
        <c:lblOffset val="100"/>
        <c:noMultiLvlLbl val="0"/>
      </c:catAx>
      <c:valAx>
        <c:axId val="23493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32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8914.6579999999994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803072"/>
        <c:axId val="162813056"/>
      </c:barChart>
      <c:catAx>
        <c:axId val="16280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13056"/>
        <c:crosses val="autoZero"/>
        <c:auto val="1"/>
        <c:lblAlgn val="ctr"/>
        <c:lblOffset val="100"/>
        <c:noMultiLvlLbl val="0"/>
      </c:catAx>
      <c:valAx>
        <c:axId val="16281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8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19.591162000000001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876416"/>
        <c:axId val="162886400"/>
      </c:barChart>
      <c:catAx>
        <c:axId val="16287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86400"/>
        <c:crosses val="autoZero"/>
        <c:auto val="1"/>
        <c:lblAlgn val="ctr"/>
        <c:lblOffset val="100"/>
        <c:noMultiLvlLbl val="0"/>
      </c:catAx>
      <c:valAx>
        <c:axId val="16288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8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2.2223842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195520"/>
        <c:axId val="163201408"/>
      </c:barChart>
      <c:catAx>
        <c:axId val="1631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201408"/>
        <c:crosses val="autoZero"/>
        <c:auto val="1"/>
        <c:lblAlgn val="ctr"/>
        <c:lblOffset val="100"/>
        <c:noMultiLvlLbl val="0"/>
      </c:catAx>
      <c:valAx>
        <c:axId val="16320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1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471.96730000000002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977536"/>
        <c:axId val="245490816"/>
      </c:barChart>
      <c:catAx>
        <c:axId val="23697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490816"/>
        <c:crosses val="autoZero"/>
        <c:auto val="1"/>
        <c:lblAlgn val="ctr"/>
        <c:lblOffset val="100"/>
        <c:noMultiLvlLbl val="0"/>
      </c:catAx>
      <c:valAx>
        <c:axId val="24549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9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1.8027523000000001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782976"/>
        <c:axId val="323552768"/>
      </c:barChart>
      <c:catAx>
        <c:axId val="31078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3552768"/>
        <c:crosses val="autoZero"/>
        <c:auto val="1"/>
        <c:lblAlgn val="ctr"/>
        <c:lblOffset val="100"/>
        <c:noMultiLvlLbl val="0"/>
      </c:catAx>
      <c:valAx>
        <c:axId val="323552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7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16.261935999999999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185344"/>
        <c:axId val="160224000"/>
      </c:barChart>
      <c:catAx>
        <c:axId val="16018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24000"/>
        <c:crosses val="autoZero"/>
        <c:auto val="1"/>
        <c:lblAlgn val="ctr"/>
        <c:lblOffset val="100"/>
        <c:noMultiLvlLbl val="0"/>
      </c:catAx>
      <c:valAx>
        <c:axId val="16022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18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2.2223842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15264"/>
        <c:axId val="160316800"/>
      </c:barChart>
      <c:catAx>
        <c:axId val="16031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16800"/>
        <c:crosses val="autoZero"/>
        <c:auto val="1"/>
        <c:lblAlgn val="ctr"/>
        <c:lblOffset val="100"/>
        <c:noMultiLvlLbl val="0"/>
      </c:catAx>
      <c:valAx>
        <c:axId val="16031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701.23889999999994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26400"/>
        <c:axId val="160327936"/>
      </c:barChart>
      <c:catAx>
        <c:axId val="1603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27936"/>
        <c:crosses val="autoZero"/>
        <c:auto val="1"/>
        <c:lblAlgn val="ctr"/>
        <c:lblOffset val="100"/>
        <c:noMultiLvlLbl val="0"/>
      </c:catAx>
      <c:valAx>
        <c:axId val="16032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10.380679000000001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49568"/>
        <c:axId val="160355456"/>
      </c:barChart>
      <c:catAx>
        <c:axId val="1603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55456"/>
        <c:crosses val="autoZero"/>
        <c:auto val="1"/>
        <c:lblAlgn val="ctr"/>
        <c:lblOffset val="100"/>
        <c:noMultiLvlLbl val="0"/>
      </c:catAx>
      <c:valAx>
        <c:axId val="16035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이향숙, ID : H1700026)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30일 15:16:28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1600</v>
      </c>
      <c r="C6" s="60">
        <f>'DRIs DATA 입력'!C6</f>
        <v>1652.4625000000001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69.169399999999996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33.311534999999999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67.387</v>
      </c>
      <c r="G8" s="60">
        <f>'DRIs DATA 입력'!G8</f>
        <v>13.336</v>
      </c>
      <c r="H8" s="60">
        <f>'DRIs DATA 입력'!H8</f>
        <v>19.277999999999999</v>
      </c>
      <c r="I8" s="47"/>
      <c r="J8" s="60" t="s">
        <v>217</v>
      </c>
      <c r="K8" s="60">
        <f>'DRIs DATA 입력'!K8</f>
        <v>10.066000000000001</v>
      </c>
      <c r="L8" s="60">
        <f>'DRIs DATA 입력'!L8</f>
        <v>12.837999999999999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836.61519999999996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22.198076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6.0307826999999996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471.96730000000002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176.15096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1.996637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1.8027523000000001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16.261935999999999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2.2223842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701.23889999999994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10.380679000000001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3.6010944999999999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3.2592444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942.81146000000001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1306.5153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8914.6579999999994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4070.7188000000001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372.55065999999999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158.93384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19.591162000000001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11.140700000000001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948.64760000000001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9.8479699999999993E-3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3.4665713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315.86322000000001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71.195656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3" sqref="I53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277</v>
      </c>
      <c r="B1" s="62" t="s">
        <v>278</v>
      </c>
      <c r="G1" s="63" t="s">
        <v>279</v>
      </c>
      <c r="H1" s="62" t="s">
        <v>280</v>
      </c>
    </row>
    <row r="3" spans="1:27">
      <c r="A3" s="69" t="s">
        <v>281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282</v>
      </c>
      <c r="B4" s="68"/>
      <c r="C4" s="68"/>
      <c r="E4" s="70" t="s">
        <v>283</v>
      </c>
      <c r="F4" s="71"/>
      <c r="G4" s="71"/>
      <c r="H4" s="72"/>
      <c r="J4" s="70" t="s">
        <v>284</v>
      </c>
      <c r="K4" s="71"/>
      <c r="L4" s="72"/>
      <c r="N4" s="68" t="s">
        <v>285</v>
      </c>
      <c r="O4" s="68"/>
      <c r="P4" s="68"/>
      <c r="Q4" s="68"/>
      <c r="R4" s="68"/>
      <c r="S4" s="68"/>
      <c r="U4" s="68" t="s">
        <v>286</v>
      </c>
      <c r="V4" s="68"/>
      <c r="W4" s="68"/>
      <c r="X4" s="68"/>
      <c r="Y4" s="68"/>
      <c r="Z4" s="68"/>
    </row>
    <row r="5" spans="1:27">
      <c r="A5" s="66"/>
      <c r="B5" s="66" t="s">
        <v>287</v>
      </c>
      <c r="C5" s="66" t="s">
        <v>288</v>
      </c>
      <c r="E5" s="66"/>
      <c r="F5" s="66" t="s">
        <v>289</v>
      </c>
      <c r="G5" s="66" t="s">
        <v>290</v>
      </c>
      <c r="H5" s="66" t="s">
        <v>291</v>
      </c>
      <c r="J5" s="66"/>
      <c r="K5" s="66" t="s">
        <v>292</v>
      </c>
      <c r="L5" s="66" t="s">
        <v>293</v>
      </c>
      <c r="N5" s="66"/>
      <c r="O5" s="66" t="s">
        <v>294</v>
      </c>
      <c r="P5" s="66" t="s">
        <v>295</v>
      </c>
      <c r="Q5" s="66" t="s">
        <v>296</v>
      </c>
      <c r="R5" s="66" t="s">
        <v>297</v>
      </c>
      <c r="S5" s="66" t="s">
        <v>288</v>
      </c>
      <c r="U5" s="66"/>
      <c r="V5" s="66" t="s">
        <v>294</v>
      </c>
      <c r="W5" s="66" t="s">
        <v>295</v>
      </c>
      <c r="X5" s="66" t="s">
        <v>296</v>
      </c>
      <c r="Y5" s="66" t="s">
        <v>297</v>
      </c>
      <c r="Z5" s="66" t="s">
        <v>288</v>
      </c>
    </row>
    <row r="6" spans="1:27">
      <c r="A6" s="66" t="s">
        <v>298</v>
      </c>
      <c r="B6" s="66">
        <v>1600</v>
      </c>
      <c r="C6" s="66">
        <v>1652.4625000000001</v>
      </c>
      <c r="E6" s="66" t="s">
        <v>299</v>
      </c>
      <c r="F6" s="66">
        <v>55</v>
      </c>
      <c r="G6" s="66">
        <v>15</v>
      </c>
      <c r="H6" s="66">
        <v>7</v>
      </c>
      <c r="J6" s="66" t="s">
        <v>299</v>
      </c>
      <c r="K6" s="66">
        <v>0.1</v>
      </c>
      <c r="L6" s="66">
        <v>4</v>
      </c>
      <c r="N6" s="66" t="s">
        <v>300</v>
      </c>
      <c r="O6" s="66">
        <v>40</v>
      </c>
      <c r="P6" s="66">
        <v>45</v>
      </c>
      <c r="Q6" s="66">
        <v>0</v>
      </c>
      <c r="R6" s="66">
        <v>0</v>
      </c>
      <c r="S6" s="66">
        <v>69.169399999999996</v>
      </c>
      <c r="U6" s="66" t="s">
        <v>301</v>
      </c>
      <c r="V6" s="66">
        <v>0</v>
      </c>
      <c r="W6" s="66">
        <v>0</v>
      </c>
      <c r="X6" s="66">
        <v>20</v>
      </c>
      <c r="Y6" s="66">
        <v>0</v>
      </c>
      <c r="Z6" s="66">
        <v>33.311534999999999</v>
      </c>
    </row>
    <row r="7" spans="1:27">
      <c r="E7" s="66" t="s">
        <v>302</v>
      </c>
      <c r="F7" s="66">
        <v>65</v>
      </c>
      <c r="G7" s="66">
        <v>30</v>
      </c>
      <c r="H7" s="66">
        <v>20</v>
      </c>
      <c r="J7" s="66" t="s">
        <v>302</v>
      </c>
      <c r="K7" s="66">
        <v>1</v>
      </c>
      <c r="L7" s="66">
        <v>10</v>
      </c>
    </row>
    <row r="8" spans="1:27">
      <c r="E8" s="66" t="s">
        <v>303</v>
      </c>
      <c r="F8" s="66">
        <v>67.387</v>
      </c>
      <c r="G8" s="66">
        <v>13.336</v>
      </c>
      <c r="H8" s="66">
        <v>19.277999999999999</v>
      </c>
      <c r="J8" s="66" t="s">
        <v>303</v>
      </c>
      <c r="K8" s="66">
        <v>10.066000000000001</v>
      </c>
      <c r="L8" s="66">
        <v>12.837999999999999</v>
      </c>
    </row>
    <row r="13" spans="1:27">
      <c r="A13" s="67" t="s">
        <v>304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305</v>
      </c>
      <c r="B14" s="68"/>
      <c r="C14" s="68"/>
      <c r="D14" s="68"/>
      <c r="E14" s="68"/>
      <c r="F14" s="68"/>
      <c r="H14" s="68" t="s">
        <v>306</v>
      </c>
      <c r="I14" s="68"/>
      <c r="J14" s="68"/>
      <c r="K14" s="68"/>
      <c r="L14" s="68"/>
      <c r="M14" s="68"/>
      <c r="O14" s="68" t="s">
        <v>307</v>
      </c>
      <c r="P14" s="68"/>
      <c r="Q14" s="68"/>
      <c r="R14" s="68"/>
      <c r="S14" s="68"/>
      <c r="T14" s="68"/>
      <c r="V14" s="68" t="s">
        <v>308</v>
      </c>
      <c r="W14" s="68"/>
      <c r="X14" s="68"/>
      <c r="Y14" s="68"/>
      <c r="Z14" s="68"/>
      <c r="AA14" s="68"/>
    </row>
    <row r="15" spans="1:27">
      <c r="A15" s="66"/>
      <c r="B15" s="66" t="s">
        <v>294</v>
      </c>
      <c r="C15" s="66" t="s">
        <v>295</v>
      </c>
      <c r="D15" s="66" t="s">
        <v>296</v>
      </c>
      <c r="E15" s="66" t="s">
        <v>297</v>
      </c>
      <c r="F15" s="66" t="s">
        <v>288</v>
      </c>
      <c r="H15" s="66"/>
      <c r="I15" s="66" t="s">
        <v>294</v>
      </c>
      <c r="J15" s="66" t="s">
        <v>295</v>
      </c>
      <c r="K15" s="66" t="s">
        <v>296</v>
      </c>
      <c r="L15" s="66" t="s">
        <v>297</v>
      </c>
      <c r="M15" s="66" t="s">
        <v>288</v>
      </c>
      <c r="O15" s="66"/>
      <c r="P15" s="66" t="s">
        <v>294</v>
      </c>
      <c r="Q15" s="66" t="s">
        <v>295</v>
      </c>
      <c r="R15" s="66" t="s">
        <v>296</v>
      </c>
      <c r="S15" s="66" t="s">
        <v>297</v>
      </c>
      <c r="T15" s="66" t="s">
        <v>288</v>
      </c>
      <c r="V15" s="66"/>
      <c r="W15" s="66" t="s">
        <v>294</v>
      </c>
      <c r="X15" s="66" t="s">
        <v>295</v>
      </c>
      <c r="Y15" s="66" t="s">
        <v>296</v>
      </c>
      <c r="Z15" s="66" t="s">
        <v>297</v>
      </c>
      <c r="AA15" s="66" t="s">
        <v>288</v>
      </c>
    </row>
    <row r="16" spans="1:27">
      <c r="A16" s="66" t="s">
        <v>309</v>
      </c>
      <c r="B16" s="66">
        <v>410</v>
      </c>
      <c r="C16" s="66">
        <v>550</v>
      </c>
      <c r="D16" s="66">
        <v>0</v>
      </c>
      <c r="E16" s="66">
        <v>3000</v>
      </c>
      <c r="F16" s="66">
        <v>836.61519999999996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22.198076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6.0307826999999996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471.96730000000002</v>
      </c>
    </row>
    <row r="23" spans="1:62">
      <c r="A23" s="67" t="s">
        <v>310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311</v>
      </c>
      <c r="B24" s="68"/>
      <c r="C24" s="68"/>
      <c r="D24" s="68"/>
      <c r="E24" s="68"/>
      <c r="F24" s="68"/>
      <c r="H24" s="68" t="s">
        <v>312</v>
      </c>
      <c r="I24" s="68"/>
      <c r="J24" s="68"/>
      <c r="K24" s="68"/>
      <c r="L24" s="68"/>
      <c r="M24" s="68"/>
      <c r="O24" s="68" t="s">
        <v>313</v>
      </c>
      <c r="P24" s="68"/>
      <c r="Q24" s="68"/>
      <c r="R24" s="68"/>
      <c r="S24" s="68"/>
      <c r="T24" s="68"/>
      <c r="V24" s="68" t="s">
        <v>314</v>
      </c>
      <c r="W24" s="68"/>
      <c r="X24" s="68"/>
      <c r="Y24" s="68"/>
      <c r="Z24" s="68"/>
      <c r="AA24" s="68"/>
      <c r="AC24" s="68" t="s">
        <v>315</v>
      </c>
      <c r="AD24" s="68"/>
      <c r="AE24" s="68"/>
      <c r="AF24" s="68"/>
      <c r="AG24" s="68"/>
      <c r="AH24" s="68"/>
      <c r="AJ24" s="68" t="s">
        <v>316</v>
      </c>
      <c r="AK24" s="68"/>
      <c r="AL24" s="68"/>
      <c r="AM24" s="68"/>
      <c r="AN24" s="68"/>
      <c r="AO24" s="68"/>
      <c r="AQ24" s="68" t="s">
        <v>317</v>
      </c>
      <c r="AR24" s="68"/>
      <c r="AS24" s="68"/>
      <c r="AT24" s="68"/>
      <c r="AU24" s="68"/>
      <c r="AV24" s="68"/>
      <c r="AX24" s="68" t="s">
        <v>318</v>
      </c>
      <c r="AY24" s="68"/>
      <c r="AZ24" s="68"/>
      <c r="BA24" s="68"/>
      <c r="BB24" s="68"/>
      <c r="BC24" s="68"/>
      <c r="BE24" s="68" t="s">
        <v>319</v>
      </c>
      <c r="BF24" s="68"/>
      <c r="BG24" s="68"/>
      <c r="BH24" s="68"/>
      <c r="BI24" s="68"/>
      <c r="BJ24" s="68"/>
    </row>
    <row r="25" spans="1:62">
      <c r="A25" s="66"/>
      <c r="B25" s="66" t="s">
        <v>294</v>
      </c>
      <c r="C25" s="66" t="s">
        <v>295</v>
      </c>
      <c r="D25" s="66" t="s">
        <v>296</v>
      </c>
      <c r="E25" s="66" t="s">
        <v>297</v>
      </c>
      <c r="F25" s="66" t="s">
        <v>288</v>
      </c>
      <c r="H25" s="66"/>
      <c r="I25" s="66" t="s">
        <v>294</v>
      </c>
      <c r="J25" s="66" t="s">
        <v>295</v>
      </c>
      <c r="K25" s="66" t="s">
        <v>296</v>
      </c>
      <c r="L25" s="66" t="s">
        <v>297</v>
      </c>
      <c r="M25" s="66" t="s">
        <v>288</v>
      </c>
      <c r="O25" s="66"/>
      <c r="P25" s="66" t="s">
        <v>294</v>
      </c>
      <c r="Q25" s="66" t="s">
        <v>295</v>
      </c>
      <c r="R25" s="66" t="s">
        <v>296</v>
      </c>
      <c r="S25" s="66" t="s">
        <v>297</v>
      </c>
      <c r="T25" s="66" t="s">
        <v>288</v>
      </c>
      <c r="V25" s="66"/>
      <c r="W25" s="66" t="s">
        <v>294</v>
      </c>
      <c r="X25" s="66" t="s">
        <v>295</v>
      </c>
      <c r="Y25" s="66" t="s">
        <v>296</v>
      </c>
      <c r="Z25" s="66" t="s">
        <v>297</v>
      </c>
      <c r="AA25" s="66" t="s">
        <v>288</v>
      </c>
      <c r="AC25" s="66"/>
      <c r="AD25" s="66" t="s">
        <v>294</v>
      </c>
      <c r="AE25" s="66" t="s">
        <v>295</v>
      </c>
      <c r="AF25" s="66" t="s">
        <v>296</v>
      </c>
      <c r="AG25" s="66" t="s">
        <v>297</v>
      </c>
      <c r="AH25" s="66" t="s">
        <v>288</v>
      </c>
      <c r="AJ25" s="66"/>
      <c r="AK25" s="66" t="s">
        <v>294</v>
      </c>
      <c r="AL25" s="66" t="s">
        <v>295</v>
      </c>
      <c r="AM25" s="66" t="s">
        <v>296</v>
      </c>
      <c r="AN25" s="66" t="s">
        <v>297</v>
      </c>
      <c r="AO25" s="66" t="s">
        <v>288</v>
      </c>
      <c r="AQ25" s="66"/>
      <c r="AR25" s="66" t="s">
        <v>294</v>
      </c>
      <c r="AS25" s="66" t="s">
        <v>295</v>
      </c>
      <c r="AT25" s="66" t="s">
        <v>296</v>
      </c>
      <c r="AU25" s="66" t="s">
        <v>297</v>
      </c>
      <c r="AV25" s="66" t="s">
        <v>288</v>
      </c>
      <c r="AX25" s="66"/>
      <c r="AY25" s="66" t="s">
        <v>294</v>
      </c>
      <c r="AZ25" s="66" t="s">
        <v>295</v>
      </c>
      <c r="BA25" s="66" t="s">
        <v>296</v>
      </c>
      <c r="BB25" s="66" t="s">
        <v>297</v>
      </c>
      <c r="BC25" s="66" t="s">
        <v>288</v>
      </c>
      <c r="BE25" s="66"/>
      <c r="BF25" s="66" t="s">
        <v>294</v>
      </c>
      <c r="BG25" s="66" t="s">
        <v>295</v>
      </c>
      <c r="BH25" s="66" t="s">
        <v>296</v>
      </c>
      <c r="BI25" s="66" t="s">
        <v>297</v>
      </c>
      <c r="BJ25" s="66" t="s">
        <v>288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176.15096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1.996637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1.8027523000000001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16.261935999999999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2.2223842</v>
      </c>
      <c r="AJ26" s="66" t="s">
        <v>320</v>
      </c>
      <c r="AK26" s="66">
        <v>320</v>
      </c>
      <c r="AL26" s="66">
        <v>400</v>
      </c>
      <c r="AM26" s="66">
        <v>0</v>
      </c>
      <c r="AN26" s="66">
        <v>1000</v>
      </c>
      <c r="AO26" s="66">
        <v>701.23889999999994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10.380679000000001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3.6010944999999999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3.2592444</v>
      </c>
    </row>
    <row r="33" spans="1:68">
      <c r="A33" s="67" t="s">
        <v>321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8" t="s">
        <v>322</v>
      </c>
      <c r="B34" s="68"/>
      <c r="C34" s="68"/>
      <c r="D34" s="68"/>
      <c r="E34" s="68"/>
      <c r="F34" s="68"/>
      <c r="H34" s="68" t="s">
        <v>323</v>
      </c>
      <c r="I34" s="68"/>
      <c r="J34" s="68"/>
      <c r="K34" s="68"/>
      <c r="L34" s="68"/>
      <c r="M34" s="68"/>
      <c r="O34" s="68" t="s">
        <v>324</v>
      </c>
      <c r="P34" s="68"/>
      <c r="Q34" s="68"/>
      <c r="R34" s="68"/>
      <c r="S34" s="68"/>
      <c r="T34" s="68"/>
      <c r="V34" s="68" t="s">
        <v>325</v>
      </c>
      <c r="W34" s="68"/>
      <c r="X34" s="68"/>
      <c r="Y34" s="68"/>
      <c r="Z34" s="68"/>
      <c r="AA34" s="68"/>
      <c r="AC34" s="68" t="s">
        <v>326</v>
      </c>
      <c r="AD34" s="68"/>
      <c r="AE34" s="68"/>
      <c r="AF34" s="68"/>
      <c r="AG34" s="68"/>
      <c r="AH34" s="68"/>
      <c r="AJ34" s="68" t="s">
        <v>327</v>
      </c>
      <c r="AK34" s="68"/>
      <c r="AL34" s="68"/>
      <c r="AM34" s="68"/>
      <c r="AN34" s="68"/>
      <c r="AO34" s="68"/>
    </row>
    <row r="35" spans="1:68">
      <c r="A35" s="66"/>
      <c r="B35" s="66" t="s">
        <v>294</v>
      </c>
      <c r="C35" s="66" t="s">
        <v>295</v>
      </c>
      <c r="D35" s="66" t="s">
        <v>296</v>
      </c>
      <c r="E35" s="66" t="s">
        <v>297</v>
      </c>
      <c r="F35" s="66" t="s">
        <v>288</v>
      </c>
      <c r="H35" s="66"/>
      <c r="I35" s="66" t="s">
        <v>294</v>
      </c>
      <c r="J35" s="66" t="s">
        <v>295</v>
      </c>
      <c r="K35" s="66" t="s">
        <v>296</v>
      </c>
      <c r="L35" s="66" t="s">
        <v>297</v>
      </c>
      <c r="M35" s="66" t="s">
        <v>288</v>
      </c>
      <c r="O35" s="66"/>
      <c r="P35" s="66" t="s">
        <v>294</v>
      </c>
      <c r="Q35" s="66" t="s">
        <v>295</v>
      </c>
      <c r="R35" s="66" t="s">
        <v>296</v>
      </c>
      <c r="S35" s="66" t="s">
        <v>297</v>
      </c>
      <c r="T35" s="66" t="s">
        <v>288</v>
      </c>
      <c r="V35" s="66"/>
      <c r="W35" s="66" t="s">
        <v>294</v>
      </c>
      <c r="X35" s="66" t="s">
        <v>295</v>
      </c>
      <c r="Y35" s="66" t="s">
        <v>296</v>
      </c>
      <c r="Z35" s="66" t="s">
        <v>297</v>
      </c>
      <c r="AA35" s="66" t="s">
        <v>288</v>
      </c>
      <c r="AC35" s="66"/>
      <c r="AD35" s="66" t="s">
        <v>294</v>
      </c>
      <c r="AE35" s="66" t="s">
        <v>295</v>
      </c>
      <c r="AF35" s="66" t="s">
        <v>296</v>
      </c>
      <c r="AG35" s="66" t="s">
        <v>297</v>
      </c>
      <c r="AH35" s="66" t="s">
        <v>288</v>
      </c>
      <c r="AJ35" s="66"/>
      <c r="AK35" s="66" t="s">
        <v>294</v>
      </c>
      <c r="AL35" s="66" t="s">
        <v>295</v>
      </c>
      <c r="AM35" s="66" t="s">
        <v>296</v>
      </c>
      <c r="AN35" s="66" t="s">
        <v>297</v>
      </c>
      <c r="AO35" s="66" t="s">
        <v>288</v>
      </c>
    </row>
    <row r="36" spans="1:68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942.81146000000001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3000</v>
      </c>
      <c r="M36" s="66">
        <v>1306.5153</v>
      </c>
      <c r="O36" s="66" t="s">
        <v>19</v>
      </c>
      <c r="P36" s="66">
        <v>0</v>
      </c>
      <c r="Q36" s="66">
        <v>0</v>
      </c>
      <c r="R36" s="66">
        <v>1100</v>
      </c>
      <c r="S36" s="66">
        <v>2000</v>
      </c>
      <c r="T36" s="66">
        <v>8914.6579999999994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4070.7188000000001</v>
      </c>
      <c r="AC36" s="66" t="s">
        <v>21</v>
      </c>
      <c r="AD36" s="66">
        <v>0</v>
      </c>
      <c r="AE36" s="66">
        <v>0</v>
      </c>
      <c r="AF36" s="66">
        <v>1700</v>
      </c>
      <c r="AG36" s="66">
        <v>0</v>
      </c>
      <c r="AH36" s="66">
        <v>372.55065999999999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158.93384</v>
      </c>
    </row>
    <row r="43" spans="1:68">
      <c r="A43" s="67" t="s">
        <v>328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329</v>
      </c>
      <c r="B44" s="68"/>
      <c r="C44" s="68"/>
      <c r="D44" s="68"/>
      <c r="E44" s="68"/>
      <c r="F44" s="68"/>
      <c r="H44" s="68" t="s">
        <v>330</v>
      </c>
      <c r="I44" s="68"/>
      <c r="J44" s="68"/>
      <c r="K44" s="68"/>
      <c r="L44" s="68"/>
      <c r="M44" s="68"/>
      <c r="O44" s="68" t="s">
        <v>331</v>
      </c>
      <c r="P44" s="68"/>
      <c r="Q44" s="68"/>
      <c r="R44" s="68"/>
      <c r="S44" s="68"/>
      <c r="T44" s="68"/>
      <c r="V44" s="68" t="s">
        <v>332</v>
      </c>
      <c r="W44" s="68"/>
      <c r="X44" s="68"/>
      <c r="Y44" s="68"/>
      <c r="Z44" s="68"/>
      <c r="AA44" s="68"/>
      <c r="AC44" s="68" t="s">
        <v>333</v>
      </c>
      <c r="AD44" s="68"/>
      <c r="AE44" s="68"/>
      <c r="AF44" s="68"/>
      <c r="AG44" s="68"/>
      <c r="AH44" s="68"/>
      <c r="AJ44" s="68" t="s">
        <v>334</v>
      </c>
      <c r="AK44" s="68"/>
      <c r="AL44" s="68"/>
      <c r="AM44" s="68"/>
      <c r="AN44" s="68"/>
      <c r="AO44" s="68"/>
      <c r="AQ44" s="68" t="s">
        <v>335</v>
      </c>
      <c r="AR44" s="68"/>
      <c r="AS44" s="68"/>
      <c r="AT44" s="68"/>
      <c r="AU44" s="68"/>
      <c r="AV44" s="68"/>
      <c r="AX44" s="68" t="s">
        <v>336</v>
      </c>
      <c r="AY44" s="68"/>
      <c r="AZ44" s="68"/>
      <c r="BA44" s="68"/>
      <c r="BB44" s="68"/>
      <c r="BC44" s="68"/>
      <c r="BE44" s="68" t="s">
        <v>337</v>
      </c>
      <c r="BF44" s="68"/>
      <c r="BG44" s="68"/>
      <c r="BH44" s="68"/>
      <c r="BI44" s="68"/>
      <c r="BJ44" s="68"/>
    </row>
    <row r="45" spans="1:68">
      <c r="A45" s="66"/>
      <c r="B45" s="66" t="s">
        <v>294</v>
      </c>
      <c r="C45" s="66" t="s">
        <v>295</v>
      </c>
      <c r="D45" s="66" t="s">
        <v>296</v>
      </c>
      <c r="E45" s="66" t="s">
        <v>297</v>
      </c>
      <c r="F45" s="66" t="s">
        <v>288</v>
      </c>
      <c r="H45" s="66"/>
      <c r="I45" s="66" t="s">
        <v>294</v>
      </c>
      <c r="J45" s="66" t="s">
        <v>295</v>
      </c>
      <c r="K45" s="66" t="s">
        <v>296</v>
      </c>
      <c r="L45" s="66" t="s">
        <v>297</v>
      </c>
      <c r="M45" s="66" t="s">
        <v>288</v>
      </c>
      <c r="O45" s="66"/>
      <c r="P45" s="66" t="s">
        <v>294</v>
      </c>
      <c r="Q45" s="66" t="s">
        <v>295</v>
      </c>
      <c r="R45" s="66" t="s">
        <v>296</v>
      </c>
      <c r="S45" s="66" t="s">
        <v>297</v>
      </c>
      <c r="T45" s="66" t="s">
        <v>288</v>
      </c>
      <c r="V45" s="66"/>
      <c r="W45" s="66" t="s">
        <v>294</v>
      </c>
      <c r="X45" s="66" t="s">
        <v>295</v>
      </c>
      <c r="Y45" s="66" t="s">
        <v>296</v>
      </c>
      <c r="Z45" s="66" t="s">
        <v>297</v>
      </c>
      <c r="AA45" s="66" t="s">
        <v>288</v>
      </c>
      <c r="AC45" s="66"/>
      <c r="AD45" s="66" t="s">
        <v>294</v>
      </c>
      <c r="AE45" s="66" t="s">
        <v>295</v>
      </c>
      <c r="AF45" s="66" t="s">
        <v>296</v>
      </c>
      <c r="AG45" s="66" t="s">
        <v>297</v>
      </c>
      <c r="AH45" s="66" t="s">
        <v>288</v>
      </c>
      <c r="AJ45" s="66"/>
      <c r="AK45" s="66" t="s">
        <v>294</v>
      </c>
      <c r="AL45" s="66" t="s">
        <v>295</v>
      </c>
      <c r="AM45" s="66" t="s">
        <v>296</v>
      </c>
      <c r="AN45" s="66" t="s">
        <v>297</v>
      </c>
      <c r="AO45" s="66" t="s">
        <v>288</v>
      </c>
      <c r="AQ45" s="66"/>
      <c r="AR45" s="66" t="s">
        <v>294</v>
      </c>
      <c r="AS45" s="66" t="s">
        <v>295</v>
      </c>
      <c r="AT45" s="66" t="s">
        <v>296</v>
      </c>
      <c r="AU45" s="66" t="s">
        <v>297</v>
      </c>
      <c r="AV45" s="66" t="s">
        <v>288</v>
      </c>
      <c r="AX45" s="66"/>
      <c r="AY45" s="66" t="s">
        <v>294</v>
      </c>
      <c r="AZ45" s="66" t="s">
        <v>295</v>
      </c>
      <c r="BA45" s="66" t="s">
        <v>296</v>
      </c>
      <c r="BB45" s="66" t="s">
        <v>297</v>
      </c>
      <c r="BC45" s="66" t="s">
        <v>288</v>
      </c>
      <c r="BE45" s="66"/>
      <c r="BF45" s="66" t="s">
        <v>294</v>
      </c>
      <c r="BG45" s="66" t="s">
        <v>295</v>
      </c>
      <c r="BH45" s="66" t="s">
        <v>296</v>
      </c>
      <c r="BI45" s="66" t="s">
        <v>297</v>
      </c>
      <c r="BJ45" s="66" t="s">
        <v>288</v>
      </c>
    </row>
    <row r="46" spans="1:68">
      <c r="A46" s="66" t="s">
        <v>23</v>
      </c>
      <c r="B46" s="66">
        <v>5</v>
      </c>
      <c r="C46" s="66">
        <v>8</v>
      </c>
      <c r="D46" s="66">
        <v>0</v>
      </c>
      <c r="E46" s="66">
        <v>45</v>
      </c>
      <c r="F46" s="66">
        <v>19.591162000000001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11.140700000000001</v>
      </c>
      <c r="O46" s="66" t="s">
        <v>338</v>
      </c>
      <c r="P46" s="66">
        <v>600</v>
      </c>
      <c r="Q46" s="66">
        <v>800</v>
      </c>
      <c r="R46" s="66">
        <v>0</v>
      </c>
      <c r="S46" s="66">
        <v>10000</v>
      </c>
      <c r="T46" s="66">
        <v>948.64760000000001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9.8479699999999993E-3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3.4665713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315.86322000000001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71.195656</v>
      </c>
      <c r="AX46" s="66" t="s">
        <v>339</v>
      </c>
      <c r="AY46" s="66"/>
      <c r="AZ46" s="66"/>
      <c r="BA46" s="66"/>
      <c r="BB46" s="66"/>
      <c r="BC46" s="66"/>
      <c r="BE46" s="66" t="s">
        <v>340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9" sqref="H9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341</v>
      </c>
      <c r="B2" s="62" t="s">
        <v>342</v>
      </c>
      <c r="C2" s="62" t="s">
        <v>276</v>
      </c>
      <c r="D2" s="62">
        <v>80</v>
      </c>
      <c r="E2" s="62">
        <v>1652.4625000000001</v>
      </c>
      <c r="F2" s="62">
        <v>241.78927999999999</v>
      </c>
      <c r="G2" s="62">
        <v>47.850033000000003</v>
      </c>
      <c r="H2" s="62">
        <v>25.667539999999999</v>
      </c>
      <c r="I2" s="62">
        <v>22.182493000000001</v>
      </c>
      <c r="J2" s="62">
        <v>69.169399999999996</v>
      </c>
      <c r="K2" s="62">
        <v>38.474809999999998</v>
      </c>
      <c r="L2" s="62">
        <v>30.694592</v>
      </c>
      <c r="M2" s="62">
        <v>33.311534999999999</v>
      </c>
      <c r="N2" s="62">
        <v>2.8458912000000001</v>
      </c>
      <c r="O2" s="62">
        <v>18.267809</v>
      </c>
      <c r="P2" s="62">
        <v>1374.8267000000001</v>
      </c>
      <c r="Q2" s="62">
        <v>36.659106999999999</v>
      </c>
      <c r="R2" s="62">
        <v>836.61519999999996</v>
      </c>
      <c r="S2" s="62">
        <v>141.22609</v>
      </c>
      <c r="T2" s="62">
        <v>8344.67</v>
      </c>
      <c r="U2" s="62">
        <v>6.0307826999999996</v>
      </c>
      <c r="V2" s="62">
        <v>22.198076</v>
      </c>
      <c r="W2" s="62">
        <v>471.96730000000002</v>
      </c>
      <c r="X2" s="62">
        <v>176.15096</v>
      </c>
      <c r="Y2" s="62">
        <v>1.996637</v>
      </c>
      <c r="Z2" s="62">
        <v>1.8027523000000001</v>
      </c>
      <c r="AA2" s="62">
        <v>16.261935999999999</v>
      </c>
      <c r="AB2" s="62">
        <v>2.2223842</v>
      </c>
      <c r="AC2" s="62">
        <v>701.23889999999994</v>
      </c>
      <c r="AD2" s="62">
        <v>10.380679000000001</v>
      </c>
      <c r="AE2" s="62">
        <v>3.6010944999999999</v>
      </c>
      <c r="AF2" s="62">
        <v>3.2592444</v>
      </c>
      <c r="AG2" s="62">
        <v>942.81146000000001</v>
      </c>
      <c r="AH2" s="62">
        <v>501.33</v>
      </c>
      <c r="AI2" s="62">
        <v>441.48147999999998</v>
      </c>
      <c r="AJ2" s="62">
        <v>1306.5153</v>
      </c>
      <c r="AK2" s="62">
        <v>8914.6579999999994</v>
      </c>
      <c r="AL2" s="62">
        <v>372.55065999999999</v>
      </c>
      <c r="AM2" s="62">
        <v>4070.7188000000001</v>
      </c>
      <c r="AN2" s="62">
        <v>158.93384</v>
      </c>
      <c r="AO2" s="62">
        <v>19.591162000000001</v>
      </c>
      <c r="AP2" s="62">
        <v>16.268979999999999</v>
      </c>
      <c r="AQ2" s="62">
        <v>3.3221816999999998</v>
      </c>
      <c r="AR2" s="62">
        <v>11.140700000000001</v>
      </c>
      <c r="AS2" s="62">
        <v>948.64760000000001</v>
      </c>
      <c r="AT2" s="62">
        <v>9.8479699999999993E-3</v>
      </c>
      <c r="AU2" s="62">
        <v>3.4665713</v>
      </c>
      <c r="AV2" s="62">
        <v>315.86322000000001</v>
      </c>
      <c r="AW2" s="62">
        <v>71.195656</v>
      </c>
      <c r="AX2" s="62">
        <v>0.40765485000000001</v>
      </c>
      <c r="AY2" s="62">
        <v>0.74310229999999999</v>
      </c>
      <c r="AZ2" s="62">
        <v>200.87935999999999</v>
      </c>
      <c r="BA2" s="62">
        <v>52.684240000000003</v>
      </c>
      <c r="BB2" s="62">
        <v>17.347913999999999</v>
      </c>
      <c r="BC2" s="62">
        <v>17.341515999999999</v>
      </c>
      <c r="BD2" s="62">
        <v>17.985996</v>
      </c>
      <c r="BE2" s="62">
        <v>1.7429616000000001</v>
      </c>
      <c r="BF2" s="62">
        <v>7.6501216999999997</v>
      </c>
      <c r="BG2" s="62">
        <v>1.3877448000000001E-2</v>
      </c>
      <c r="BH2" s="62">
        <v>6.8190180000000003E-2</v>
      </c>
      <c r="BI2" s="62">
        <v>5.043682E-2</v>
      </c>
      <c r="BJ2" s="62">
        <v>0.16710243999999999</v>
      </c>
      <c r="BK2" s="62">
        <v>1.067496E-3</v>
      </c>
      <c r="BL2" s="62">
        <v>0.48447767000000003</v>
      </c>
      <c r="BM2" s="62">
        <v>4.9006629999999998</v>
      </c>
      <c r="BN2" s="62">
        <v>1.2071518000000001</v>
      </c>
      <c r="BO2" s="62">
        <v>62.423504000000001</v>
      </c>
      <c r="BP2" s="62">
        <v>12.661853000000001</v>
      </c>
      <c r="BQ2" s="62">
        <v>20.47786</v>
      </c>
      <c r="BR2" s="62">
        <v>70.327029999999993</v>
      </c>
      <c r="BS2" s="62">
        <v>22.874292000000001</v>
      </c>
      <c r="BT2" s="62">
        <v>15.588908999999999</v>
      </c>
      <c r="BU2" s="62">
        <v>5.3737696000000001E-2</v>
      </c>
      <c r="BV2" s="62">
        <v>5.2136826999999997E-2</v>
      </c>
      <c r="BW2" s="62">
        <v>1.0190881000000001</v>
      </c>
      <c r="BX2" s="62">
        <v>1.4797716999999999</v>
      </c>
      <c r="BY2" s="62">
        <v>0.12934412000000001</v>
      </c>
      <c r="BZ2" s="62">
        <v>3.6395219999999997E-4</v>
      </c>
      <c r="CA2" s="62">
        <v>0.46726276999999999</v>
      </c>
      <c r="CB2" s="62">
        <v>3.1566583000000002E-2</v>
      </c>
      <c r="CC2" s="62">
        <v>9.9871370000000001E-2</v>
      </c>
      <c r="CD2" s="62">
        <v>1.3577352</v>
      </c>
      <c r="CE2" s="62">
        <v>7.1965479999999998E-2</v>
      </c>
      <c r="CF2" s="62">
        <v>0.51961606999999999</v>
      </c>
      <c r="CG2" s="62">
        <v>0</v>
      </c>
      <c r="CH2" s="62">
        <v>5.0139499999999997E-2</v>
      </c>
      <c r="CI2" s="62">
        <v>9.7143199999999996E-8</v>
      </c>
      <c r="CJ2" s="62">
        <v>2.7600183</v>
      </c>
      <c r="CK2" s="62">
        <v>1.54662905E-2</v>
      </c>
      <c r="CL2" s="62">
        <v>0.53687750000000001</v>
      </c>
      <c r="CM2" s="62">
        <v>4.1389620000000003</v>
      </c>
      <c r="CN2" s="62">
        <v>2475.5522000000001</v>
      </c>
      <c r="CO2" s="62">
        <v>4440.9775</v>
      </c>
      <c r="CP2" s="62">
        <v>3127.7366000000002</v>
      </c>
      <c r="CQ2" s="62">
        <v>1016.51184</v>
      </c>
      <c r="CR2" s="62">
        <v>483.62576000000001</v>
      </c>
      <c r="CS2" s="62">
        <v>417.05504999999999</v>
      </c>
      <c r="CT2" s="62">
        <v>2513.0059000000001</v>
      </c>
      <c r="CU2" s="62">
        <v>1758.1478</v>
      </c>
      <c r="CV2" s="62">
        <v>1314.2003</v>
      </c>
      <c r="CW2" s="62">
        <v>2042.7877000000001</v>
      </c>
      <c r="CX2" s="62">
        <v>607.63775999999996</v>
      </c>
      <c r="CY2" s="62">
        <v>2955.5774000000001</v>
      </c>
      <c r="CZ2" s="62">
        <v>1888.5054</v>
      </c>
      <c r="DA2" s="62">
        <v>3737.1904</v>
      </c>
      <c r="DB2" s="62">
        <v>3289.9883</v>
      </c>
      <c r="DC2" s="62">
        <v>5801.0186000000003</v>
      </c>
      <c r="DD2" s="62">
        <v>9449.0969999999998</v>
      </c>
      <c r="DE2" s="62">
        <v>2125.3188</v>
      </c>
      <c r="DF2" s="62">
        <v>3654.7844</v>
      </c>
      <c r="DG2" s="62">
        <v>2260.0819999999999</v>
      </c>
      <c r="DH2" s="62">
        <v>94.037499999999994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52.684240000000003</v>
      </c>
      <c r="B6">
        <f>BB2</f>
        <v>17.347913999999999</v>
      </c>
      <c r="C6">
        <f>BC2</f>
        <v>17.341515999999999</v>
      </c>
      <c r="D6">
        <f>BD2</f>
        <v>17.985996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14622</v>
      </c>
      <c r="C2" s="57">
        <f ca="1">YEAR(TODAY())-YEAR(B2)+IF(TODAY()&gt;=DATE(YEAR(TODAY()),MONTH(B2),DAY(B2)),0,-1)</f>
        <v>80</v>
      </c>
      <c r="E2" s="53">
        <v>161.9</v>
      </c>
      <c r="F2" s="54" t="s">
        <v>40</v>
      </c>
      <c r="G2" s="53">
        <v>66.349999999999994</v>
      </c>
      <c r="H2" s="52" t="s">
        <v>42</v>
      </c>
      <c r="I2" s="73">
        <f>ROUND(G3/E3^2,1)</f>
        <v>25.3</v>
      </c>
    </row>
    <row r="3" spans="1:9">
      <c r="E3" s="52">
        <f>E2/100</f>
        <v>1.619</v>
      </c>
      <c r="F3" s="52" t="s">
        <v>41</v>
      </c>
      <c r="G3" s="52">
        <f>G2</f>
        <v>66.349999999999994</v>
      </c>
      <c r="H3" s="52" t="s">
        <v>42</v>
      </c>
      <c r="I3" s="73"/>
    </row>
    <row r="4" spans="1:9">
      <c r="A4" t="s">
        <v>274</v>
      </c>
    </row>
    <row r="5" spans="1:9">
      <c r="B5" s="61">
        <v>43843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이향숙, ID : H1700026)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30일 15:16:28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20" sqref="X20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03" t="s">
        <v>31</v>
      </c>
      <c r="D10" s="103"/>
      <c r="E10" s="104"/>
      <c r="F10" s="107">
        <f>'개인정보 및 신체계측 입력'!B5</f>
        <v>43843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103" t="s">
        <v>33</v>
      </c>
      <c r="D12" s="103"/>
      <c r="E12" s="104"/>
      <c r="F12" s="113">
        <f ca="1">'개인정보 및 신체계측 입력'!C2</f>
        <v>80</v>
      </c>
      <c r="G12" s="113"/>
      <c r="H12" s="113"/>
      <c r="I12" s="113"/>
      <c r="K12" s="141">
        <f>'개인정보 및 신체계측 입력'!E2</f>
        <v>161.9</v>
      </c>
      <c r="L12" s="142"/>
      <c r="M12" s="135">
        <f>'개인정보 및 신체계측 입력'!G2</f>
        <v>66.349999999999994</v>
      </c>
      <c r="N12" s="136"/>
      <c r="O12" s="131" t="s">
        <v>272</v>
      </c>
      <c r="P12" s="128"/>
      <c r="Q12" s="108">
        <f>'개인정보 및 신체계측 입력'!I2</f>
        <v>25.3</v>
      </c>
      <c r="R12" s="108"/>
      <c r="S12" s="108"/>
    </row>
    <row r="13" spans="1:19" ht="18" customHeight="1" thickBot="1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>
      <c r="C14" s="105" t="s">
        <v>32</v>
      </c>
      <c r="D14" s="105"/>
      <c r="E14" s="106"/>
      <c r="F14" s="109" t="str">
        <f>MID('DRIs DATA'!B1,28,3)</f>
        <v>이향숙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67.387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13.336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19.277999999999999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1</v>
      </c>
      <c r="P69" s="99"/>
      <c r="Q69" s="38" t="s">
        <v>55</v>
      </c>
      <c r="R69" s="36"/>
      <c r="S69" s="36"/>
      <c r="T69" s="6"/>
    </row>
    <row r="70" spans="2:21" ht="18" customHeight="1" thickBot="1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12.8</v>
      </c>
      <c r="L72" s="37" t="s">
        <v>54</v>
      </c>
      <c r="M72" s="37">
        <f>ROUND('DRIs DATA'!K8,1)</f>
        <v>10.1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76" t="s">
        <v>269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>
      <c r="B94" s="91" t="s">
        <v>172</v>
      </c>
      <c r="C94" s="86"/>
      <c r="D94" s="86"/>
      <c r="E94" s="86"/>
      <c r="F94" s="92">
        <f>ROUND('DRIs DATA'!F16/'DRIs DATA'!C16*100,2)</f>
        <v>111.55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184.98</v>
      </c>
      <c r="R94" s="86" t="s">
        <v>168</v>
      </c>
      <c r="S94" s="86"/>
      <c r="T94" s="8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265</v>
      </c>
      <c r="C120" s="89"/>
      <c r="D120" s="89"/>
      <c r="E120" s="89"/>
      <c r="F120" s="89"/>
      <c r="G120" s="89"/>
      <c r="H120" s="89"/>
      <c r="I120" s="89"/>
      <c r="J120" s="90"/>
      <c r="L120" s="88" t="s">
        <v>266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4" t="s">
        <v>172</v>
      </c>
      <c r="C121" s="16"/>
      <c r="D121" s="16"/>
      <c r="E121" s="15"/>
      <c r="F121" s="92">
        <f>ROUND('DRIs DATA'!F26/'DRIs DATA'!C26*100,2)</f>
        <v>176.15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148.16</v>
      </c>
      <c r="R121" s="86" t="s">
        <v>167</v>
      </c>
      <c r="S121" s="86"/>
      <c r="T121" s="8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270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1" t="s">
        <v>263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264</v>
      </c>
      <c r="P130" s="122"/>
      <c r="Q130" s="122"/>
      <c r="R130" s="122"/>
      <c r="S130" s="122"/>
      <c r="T130" s="123"/>
    </row>
    <row r="131" spans="2:21" ht="18" customHeight="1" thickBot="1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267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3" t="s">
        <v>172</v>
      </c>
      <c r="C172" s="20"/>
      <c r="D172" s="20"/>
      <c r="E172" s="6"/>
      <c r="F172" s="92">
        <f>ROUND('DRIs DATA'!F36/'DRIs DATA'!C36*100,2)</f>
        <v>117.85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594.30999999999995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268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3" t="s">
        <v>172</v>
      </c>
      <c r="C197" s="20"/>
      <c r="D197" s="20"/>
      <c r="E197" s="6"/>
      <c r="F197" s="92">
        <f>ROUND('DRIs DATA'!F46/'DRIs DATA'!C46*100,2)</f>
        <v>195.91</v>
      </c>
      <c r="G197" s="92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>
      <c r="K205" s="10"/>
    </row>
    <row r="206" spans="2:20" ht="18" customHeight="1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2020-01-30T06:26:28Z</dcterms:modified>
</cp:coreProperties>
</file>