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<sst xmlns="http://schemas.openxmlformats.org/spreadsheetml/2006/main" count="692" uniqueCount="341">
  <si>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</si>
  <si>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</si>
  <si>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</si>
  <si>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</si>
  <si>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</si>
  <si>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</si>
  <si>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</si>
  <si>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</si>
  <si>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</si>
  <si>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</si>
  <si>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</si>
  <si>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</si>
  <si>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</si>
  <si>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</si>
  <si>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</si>
  <si>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</si>
  <si>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</si>
  <si>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</si>
  <si>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</si>
  <si>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</si>
  <si>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</si>
  <si>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</si>
  <si>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</si>
  <si>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</si>
  <si>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</si>
  <si>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</si>
  <si>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</si>
  <si>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</si>
  <si>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</si>
  <si>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</si>
  <si>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</si>
  <si>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</si>
  <si>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</si>
  <si>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</si>
  <si>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</si>
  <si>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</si>
  <si>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</si>
  <si>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</si>
  <si>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</si>
  <si>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</si>
  <si>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</si>
  <si>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</si>
  <si>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</si>
  <si>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</si>
  <si>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</si>
  <si>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</si>
  <si>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</si>
  <si>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</si>
  <si>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</si>
  <si>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</si>
  <si>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</si>
  <si>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</si>
  <si>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</si>
  <si>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</si>
  <si>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</si>
  <si>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</si>
  <si>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</si>
  <si>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</si>
  <si>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</si>
  <si>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</si>
  <si>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</si>
  <si>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</si>
  <si>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</si>
  <si>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</si>
  <si>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</si>
  <si>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</si>
  <si>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</si>
  <si>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</si>
  <si>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</si>
  <si>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</si>
  <si>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</si>
  <si>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</si>
  <si>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</si>
  <si>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</si>
  <si>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</si>
  <si>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</si>
  <si>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</si>
  <si>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</si>
  <si>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</si>
  <si>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</si>
  <si>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</si>
  <si>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</si>
  <si>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</si>
  <si>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</si>
  <si>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</si>
  <si>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</si>
  <si>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</si>
  <si>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</si>
  <si>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</si>
  <si>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</si>
  <si>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</si>
  <si>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</si>
  <si>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</si>
  <si>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</si>
  <si>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</si>
  <si>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</si>
  <si>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</si>
  <si>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</si>
  <si>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</si>
  <si>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</si>
  <si>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</si>
  <si>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</si>
  <si>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</si>
  <si>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</si>
  <si>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</si>
  <si>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</si>
  <si>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</si>
  <si>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</si>
  <si>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</si>
  <si>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</si>
  <si>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</si>
  <si>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</si>
  <si>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</si>
  <si>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</si>
  <si>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</si>
  <si>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</si>
  <si>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</si>
  <si>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</si>
  <si>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</si>
  <si>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</si>
  <si>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</si>
  <si>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</si>
  <si>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</si>
  <si>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</si>
  <si>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</si>
  <si>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</si>
  <si>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</si>
  <si>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</si>
  <si>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</si>
  <si>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</si>
  <si>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</si>
  <si>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</si>
  <si>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</si>
  <si>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</si>
  <si>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</si>
  <si>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</si>
  <si>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</si>
  <si>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</si>
  <si>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</si>
  <si>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</si>
  <si>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</si>
  <si>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</si>
  <si>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</si>
  <si>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</si>
  <si>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</si>
  <si>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</si>
  <si>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</si>
  <si>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</si>
  <si>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</si>
  <si>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</si>
  <si>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</si>
  <si>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</si>
  <si>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</si>
  <si>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</si>
  <si>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</si>
  <si>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</si>
  <si>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</si>
  <si>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</si>
  <si>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</si>
  <si>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</si>
  <si>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</si>
  <si>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</si>
  <si>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</si>
  <si>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</si>
  <si>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</si>
  <si>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</si>
  <si>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</si>
  <si>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</si>
  <si>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</si>
  <si>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</si>
  <si>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</si>
  <si>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</si>
  <si>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</si>
  <si>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</si>
  <si>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</si>
  <si>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</si>
  <si>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</si>
  <si>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</si>
  <si>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</si>
  <si>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</si>
  <si>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</si>
  <si>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</si>
  <si>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</si>
  <si>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</si>
  <si>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</si>
  <si>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</si>
  <si>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</si>
  <si>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</si>
  <si>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</si>
  <si>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</si>
  <si>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</si>
  <si>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</si>
  <si>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</si>
  <si>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</si>
  <si>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</si>
  <si>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</si>
  <si>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</si>
  <si>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</si>
  <si>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</si>
  <si>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</si>
  <si>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</si>
  <si>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</si>
  <si>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</si>
  <si>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</si>
  <si>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</si>
  <si>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</si>
  <si>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</si>
  <si>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</si>
  <si>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</si>
  <si>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</si>
  <si>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</si>
  <si>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</si>
  <si>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</si>
  <si>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</si>
  <si>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</si>
  <si>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</si>
  <si>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</si>
  <si>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</si>
  <si>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</si>
  <si>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</si>
  <si>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</si>
  <si>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</si>
  <si>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</si>
  <si>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</si>
  <si>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</si>
  <si>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</si>
  <si>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</si>
  <si>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</si>
  <si>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</si>
  <si>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</si>
  <si>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</si>
  <si>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</si>
  <si>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</si>
  <si>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</si>
  <si>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</si>
  <si>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</si>
  <si>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</si>
  <si>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</si>
  <si>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</si>
  <si>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</si>
  <si>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</si>
  <si>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</si>
  <si>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</si>
  <si>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</si>
  <si>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</si>
  <si>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</si>
  <si>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</si>
  <si>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</si>
  <si>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</si>
  <si>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</si>
  <si>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</si>
  <si>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</si>
  <si>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</si>
  <si>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</si>
  <si>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</si>
  <si>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</si>
  <si>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</si>
  <si>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</si>
  <si>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</si>
  <si>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</si>
  <si>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</si>
  <si>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</si>
  <si>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</si>
  <si>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</si>
  <si>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</si>
  <si>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</si>
  <si>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</si>
  <si>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</si>
  <si>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</si>
  <si>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</si>
  <si>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</si>
  <si>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</si>
  <si>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</si>
  <si>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</si>
  <si>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</si>
  <si>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</si>
  <si>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</si>
  <si>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(설문지 : FFQ 95문항 설문지, 사용자 : 안병일, ID : H1700028)</t>
  </si>
  <si>
    <t>출력시각</t>
    <phoneticPr fontId="1" type="noConversion"/>
  </si>
  <si>
    <t>2020년 01월 31일 10:58:00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</si>
  <si>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</si>
  <si>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</si>
  <si>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</si>
  <si>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</si>
  <si>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</si>
  <si>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</si>
  <si>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</si>
  <si>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</si>
  <si>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</si>
  <si>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</si>
  <si>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</si>
  <si>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</si>
  <si>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</si>
  <si>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</si>
  <si>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</si>
  <si>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</si>
  <si>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</si>
  <si>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</si>
  <si>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</si>
  <si>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</si>
  <si>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</si>
  <si>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</si>
  <si>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</si>
  <si>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</si>
  <si>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</si>
  <si>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</si>
  <si>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</si>
  <si>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</si>
  <si>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</si>
  <si>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</si>
  <si>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</si>
  <si>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</si>
  <si>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</si>
  <si>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</si>
  <si>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</si>
  <si>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</si>
  <si>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</si>
  <si>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</si>
  <si>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</si>
  <si>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</si>
  <si>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</si>
  <si>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</si>
  <si>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</si>
  <si>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</si>
  <si>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</si>
  <si>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</si>
  <si>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</si>
  <si>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</si>
  <si>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</si>
  <si>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</si>
  <si>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</si>
  <si>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</si>
  <si>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</si>
  <si>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</si>
  <si>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</si>
  <si>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</si>
  <si>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</si>
  <si>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</si>
  <si>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H1700028</t>
  </si>
  <si>
    <t>안병일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</si>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</sst>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126.3087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1402752"/>
        <c:axId val="159638272"/>
      </c:barChart>
      <c:catAx>
        <c:axId val="15140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9638272"/>
        <c:crosses val="autoZero"/>
        <c:auto val="1"/>
        <c:lblAlgn val="ctr"/>
        <c:lblOffset val="100"/>
        <c:noMultiLvlLbl val="0"/>
      </c:catAx>
      <c:valAx>
        <c:axId val="159638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140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4.5957211999999998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1491712"/>
        <c:axId val="151493248"/>
      </c:barChart>
      <c:catAx>
        <c:axId val="15149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1493248"/>
        <c:crosses val="autoZero"/>
        <c:auto val="1"/>
        <c:lblAlgn val="ctr"/>
        <c:lblOffset val="100"/>
        <c:noMultiLvlLbl val="0"/>
      </c:catAx>
      <c:valAx>
        <c:axId val="151493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149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5.3454829999999998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2137728"/>
        <c:axId val="152139264"/>
      </c:barChart>
      <c:catAx>
        <c:axId val="15213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2139264"/>
        <c:crosses val="autoZero"/>
        <c:auto val="1"/>
        <c:lblAlgn val="ctr"/>
        <c:lblOffset val="100"/>
        <c:noMultiLvlLbl val="0"/>
      </c:catAx>
      <c:valAx>
        <c:axId val="152139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213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2461.0383000000002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4372736"/>
        <c:axId val="159641984"/>
      </c:barChart>
      <c:catAx>
        <c:axId val="15437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9641984"/>
        <c:crosses val="autoZero"/>
        <c:auto val="1"/>
        <c:lblAlgn val="ctr"/>
        <c:lblOffset val="100"/>
        <c:noMultiLvlLbl val="0"/>
      </c:catAx>
      <c:valAx>
        <c:axId val="159641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437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7348.5727999999999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629696"/>
        <c:axId val="161631232"/>
      </c:barChart>
      <c:catAx>
        <c:axId val="16162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631232"/>
        <c:crosses val="autoZero"/>
        <c:auto val="1"/>
        <c:lblAlgn val="ctr"/>
        <c:lblOffset val="100"/>
        <c:noMultiLvlLbl val="0"/>
      </c:catAx>
      <c:valAx>
        <c:axId val="1616312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62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387.45084000000003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5102720"/>
        <c:axId val="165104256"/>
      </c:barChart>
      <c:catAx>
        <c:axId val="16510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5104256"/>
        <c:crosses val="autoZero"/>
        <c:auto val="1"/>
        <c:lblAlgn val="ctr"/>
        <c:lblOffset val="100"/>
        <c:noMultiLvlLbl val="0"/>
      </c:catAx>
      <c:valAx>
        <c:axId val="16510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510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267.45934999999997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7097088"/>
        <c:axId val="167098624"/>
      </c:barChart>
      <c:catAx>
        <c:axId val="16709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098624"/>
        <c:crosses val="autoZero"/>
        <c:auto val="1"/>
        <c:lblAlgn val="ctr"/>
        <c:lblOffset val="100"/>
        <c:noMultiLvlLbl val="0"/>
      </c:catAx>
      <c:valAx>
        <c:axId val="16709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709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23.008140000000001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3285760"/>
        <c:axId val="173287296"/>
      </c:barChart>
      <c:catAx>
        <c:axId val="17328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287296"/>
        <c:crosses val="autoZero"/>
        <c:auto val="1"/>
        <c:lblAlgn val="ctr"/>
        <c:lblOffset val="100"/>
        <c:noMultiLvlLbl val="0"/>
      </c:catAx>
      <c:valAx>
        <c:axId val="173287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328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1292.3145999999999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3314048"/>
        <c:axId val="173315584"/>
      </c:barChart>
      <c:catAx>
        <c:axId val="17331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315584"/>
        <c:crosses val="autoZero"/>
        <c:auto val="1"/>
        <c:lblAlgn val="ctr"/>
        <c:lblOffset val="100"/>
        <c:noMultiLvlLbl val="0"/>
      </c:catAx>
      <c:valAx>
        <c:axId val="1733155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33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2.0466234999999999E-2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3329792"/>
        <c:axId val="173331584"/>
      </c:barChart>
      <c:catAx>
        <c:axId val="17332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331584"/>
        <c:crosses val="autoZero"/>
        <c:auto val="1"/>
        <c:lblAlgn val="ctr"/>
        <c:lblOffset val="100"/>
        <c:noMultiLvlLbl val="0"/>
      </c:catAx>
      <c:valAx>
        <c:axId val="173331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332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8.4831260000000004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97568"/>
        <c:axId val="178799360"/>
      </c:barChart>
      <c:catAx>
        <c:axId val="17879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99360"/>
        <c:crosses val="autoZero"/>
        <c:auto val="1"/>
        <c:lblAlgn val="ctr"/>
        <c:lblOffset val="100"/>
        <c:noMultiLvlLbl val="0"/>
      </c:catAx>
      <c:valAx>
        <c:axId val="178799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9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57.367130000000003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2708992"/>
        <c:axId val="180850688"/>
      </c:barChart>
      <c:catAx>
        <c:axId val="17270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850688"/>
        <c:crosses val="autoZero"/>
        <c:auto val="1"/>
        <c:lblAlgn val="ctr"/>
        <c:lblOffset val="100"/>
        <c:noMultiLvlLbl val="0"/>
      </c:catAx>
      <c:valAx>
        <c:axId val="180850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270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255.71961999999999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817664"/>
        <c:axId val="178823552"/>
      </c:barChart>
      <c:catAx>
        <c:axId val="17881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823552"/>
        <c:crosses val="autoZero"/>
        <c:auto val="1"/>
        <c:lblAlgn val="ctr"/>
        <c:lblOffset val="100"/>
        <c:noMultiLvlLbl val="0"/>
      </c:catAx>
      <c:valAx>
        <c:axId val="178823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81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161.98652999999999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842240"/>
        <c:axId val="179110272"/>
      </c:barChart>
      <c:catAx>
        <c:axId val="17884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110272"/>
        <c:crosses val="autoZero"/>
        <c:auto val="1"/>
        <c:lblAlgn val="ctr"/>
        <c:lblOffset val="100"/>
        <c:noMultiLvlLbl val="0"/>
      </c:catAx>
      <c:valAx>
        <c:axId val="17911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84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8.0389999999999997</c:v>
                </c:pt>
                <c:pt idx="1">
                  <c:v>9.9760000000000009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125248"/>
        <c:axId val="179131136"/>
      </c:barChart>
      <c:catAx>
        <c:axId val="17912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131136"/>
        <c:crosses val="autoZero"/>
        <c:auto val="1"/>
        <c:lblAlgn val="ctr"/>
        <c:lblOffset val="100"/>
        <c:noMultiLvlLbl val="0"/>
      </c:catAx>
      <c:valAx>
        <c:axId val="179131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12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19.579170000000001</c:v>
                </c:pt>
                <c:pt idx="1">
                  <c:v>22.72954</c:v>
                </c:pt>
                <c:pt idx="2">
                  <c:v>21.985002999999999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1280.6903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316224"/>
        <c:axId val="179317760"/>
      </c:barChart>
      <c:catAx>
        <c:axId val="17931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317760"/>
        <c:crosses val="autoZero"/>
        <c:auto val="1"/>
        <c:lblAlgn val="ctr"/>
        <c:lblOffset val="100"/>
        <c:noMultiLvlLbl val="0"/>
      </c:catAx>
      <c:valAx>
        <c:axId val="179317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31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36.537239999999997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511872"/>
        <c:axId val="180513408"/>
      </c:barChart>
      <c:catAx>
        <c:axId val="18051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513408"/>
        <c:crosses val="autoZero"/>
        <c:auto val="1"/>
        <c:lblAlgn val="ctr"/>
        <c:lblOffset val="100"/>
        <c:noMultiLvlLbl val="0"/>
      </c:catAx>
      <c:valAx>
        <c:axId val="180513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51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78.882000000000005</c:v>
                </c:pt>
                <c:pt idx="1">
                  <c:v>7.3</c:v>
                </c:pt>
                <c:pt idx="2">
                  <c:v>13.818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0535680"/>
        <c:axId val="180537216"/>
      </c:barChart>
      <c:catAx>
        <c:axId val="18053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537216"/>
        <c:crosses val="autoZero"/>
        <c:auto val="1"/>
        <c:lblAlgn val="ctr"/>
        <c:lblOffset val="100"/>
        <c:noMultiLvlLbl val="0"/>
      </c:catAx>
      <c:valAx>
        <c:axId val="180537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53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3996.0790000000002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699136"/>
        <c:axId val="180700672"/>
      </c:barChart>
      <c:catAx>
        <c:axId val="18069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700672"/>
        <c:crosses val="autoZero"/>
        <c:auto val="1"/>
        <c:lblAlgn val="ctr"/>
        <c:lblOffset val="100"/>
        <c:noMultiLvlLbl val="0"/>
      </c:catAx>
      <c:valAx>
        <c:axId val="180700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69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275.25549999999998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723072"/>
        <c:axId val="180728960"/>
      </c:barChart>
      <c:catAx>
        <c:axId val="18072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728960"/>
        <c:crosses val="autoZero"/>
        <c:auto val="1"/>
        <c:lblAlgn val="ctr"/>
        <c:lblOffset val="100"/>
        <c:noMultiLvlLbl val="0"/>
      </c:catAx>
      <c:valAx>
        <c:axId val="180728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72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1073.7074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747264"/>
        <c:axId val="180818688"/>
      </c:barChart>
      <c:catAx>
        <c:axId val="18074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818688"/>
        <c:crosses val="autoZero"/>
        <c:auto val="1"/>
        <c:lblAlgn val="ctr"/>
        <c:lblOffset val="100"/>
        <c:noMultiLvlLbl val="0"/>
      </c:catAx>
      <c:valAx>
        <c:axId val="180818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74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8.2739360000000008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1927808"/>
        <c:axId val="231929728"/>
      </c:barChart>
      <c:catAx>
        <c:axId val="23192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1929728"/>
        <c:crosses val="autoZero"/>
        <c:auto val="1"/>
        <c:lblAlgn val="ctr"/>
        <c:lblOffset val="100"/>
        <c:noMultiLvlLbl val="0"/>
      </c:catAx>
      <c:valAx>
        <c:axId val="231929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192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13587.045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845184"/>
        <c:axId val="180863360"/>
      </c:barChart>
      <c:catAx>
        <c:axId val="18084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863360"/>
        <c:crosses val="autoZero"/>
        <c:auto val="1"/>
        <c:lblAlgn val="ctr"/>
        <c:lblOffset val="100"/>
        <c:noMultiLvlLbl val="0"/>
      </c:catAx>
      <c:valAx>
        <c:axId val="180863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84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35.311024000000003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873472"/>
        <c:axId val="180879360"/>
      </c:barChart>
      <c:catAx>
        <c:axId val="18087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879360"/>
        <c:crosses val="autoZero"/>
        <c:auto val="1"/>
        <c:lblAlgn val="ctr"/>
        <c:lblOffset val="100"/>
        <c:noMultiLvlLbl val="0"/>
      </c:catAx>
      <c:valAx>
        <c:axId val="18087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8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4.1114259999999998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909952"/>
        <c:axId val="180911488"/>
      </c:barChart>
      <c:catAx>
        <c:axId val="18090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911488"/>
        <c:crosses val="autoZero"/>
        <c:auto val="1"/>
        <c:lblAlgn val="ctr"/>
        <c:lblOffset val="100"/>
        <c:noMultiLvlLbl val="0"/>
      </c:catAx>
      <c:valAx>
        <c:axId val="18091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90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544.87945999999999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955392"/>
        <c:axId val="134956928"/>
      </c:barChart>
      <c:catAx>
        <c:axId val="13495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956928"/>
        <c:crosses val="autoZero"/>
        <c:auto val="1"/>
        <c:lblAlgn val="ctr"/>
        <c:lblOffset val="100"/>
        <c:noMultiLvlLbl val="0"/>
      </c:catAx>
      <c:valAx>
        <c:axId val="13495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95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2.7527518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158784"/>
        <c:axId val="135643904"/>
      </c:barChart>
      <c:catAx>
        <c:axId val="13515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643904"/>
        <c:crosses val="autoZero"/>
        <c:auto val="1"/>
        <c:lblAlgn val="ctr"/>
        <c:lblOffset val="100"/>
        <c:noMultiLvlLbl val="0"/>
      </c:catAx>
      <c:valAx>
        <c:axId val="135643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15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33.098553000000003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535488"/>
        <c:axId val="141611008"/>
      </c:barChart>
      <c:catAx>
        <c:axId val="14153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611008"/>
        <c:crosses val="autoZero"/>
        <c:auto val="1"/>
        <c:lblAlgn val="ctr"/>
        <c:lblOffset val="100"/>
        <c:noMultiLvlLbl val="0"/>
      </c:catAx>
      <c:valAx>
        <c:axId val="14161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53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4.1114259999999998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747328"/>
        <c:axId val="141748864"/>
      </c:barChart>
      <c:catAx>
        <c:axId val="14174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748864"/>
        <c:crosses val="autoZero"/>
        <c:auto val="1"/>
        <c:lblAlgn val="ctr"/>
        <c:lblOffset val="100"/>
        <c:noMultiLvlLbl val="0"/>
      </c:catAx>
      <c:valAx>
        <c:axId val="141748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74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1313.9128000000001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2376320"/>
        <c:axId val="143996032"/>
      </c:barChart>
      <c:catAx>
        <c:axId val="14237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996032"/>
        <c:crosses val="autoZero"/>
        <c:auto val="1"/>
        <c:lblAlgn val="ctr"/>
        <c:lblOffset val="100"/>
        <c:noMultiLvlLbl val="0"/>
      </c:catAx>
      <c:valAx>
        <c:axId val="14399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37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14.825611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1329024"/>
        <c:axId val="151355392"/>
      </c:barChart>
      <c:catAx>
        <c:axId val="15132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1355392"/>
        <c:crosses val="autoZero"/>
        <c:auto val="1"/>
        <c:lblAlgn val="ctr"/>
        <c:lblOffset val="100"/>
        <c:noMultiLvlLbl val="0"/>
      </c:catAx>
      <c:valAx>
        <c:axId val="151355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132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안병일, ID : H1700028)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01월 31일 10:58:00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2000</v>
      </c>
      <c r="C6" s="60">
        <f>'DRIs DATA 입력'!C6</f>
        <v>3996.0790000000002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126.3087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57.367130000000003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78.882000000000005</v>
      </c>
      <c r="G8" s="60">
        <f>'DRIs DATA 입력'!G8</f>
        <v>7.3</v>
      </c>
      <c r="H8" s="60">
        <f>'DRIs DATA 입력'!H8</f>
        <v>13.818</v>
      </c>
      <c r="I8" s="47"/>
      <c r="J8" s="60" t="s">
        <v>217</v>
      </c>
      <c r="K8" s="60">
        <f>'DRIs DATA 입력'!K8</f>
        <v>8.0389999999999997</v>
      </c>
      <c r="L8" s="60">
        <f>'DRIs DATA 입력'!L8</f>
        <v>9.9760000000000009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1280.6903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36.537239999999997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8.2739360000000008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544.87945999999999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275.25549999999998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3.7629055999999999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2.7527518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33.098553000000003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4.1114259999999998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1313.9128000000001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14.825611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4.5957211999999998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5.3454829999999998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1073.7074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2461.0383000000002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13587.045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7348.5727999999999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387.45084000000003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267.45934999999997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35.311024000000003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23.008140000000001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1292.3145999999999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2.0466234999999999E-2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8.4831260000000004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255.71961999999999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161.98652999999999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48" sqref="N48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277</v>
      </c>
      <c r="G1" s="63" t="s">
        <v>278</v>
      </c>
      <c r="H1" s="62" t="s">
        <v>279</v>
      </c>
    </row>
    <row r="3" spans="1:27">
      <c r="A3" s="72" t="s">
        <v>280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281</v>
      </c>
      <c r="B4" s="70"/>
      <c r="C4" s="70"/>
      <c r="E4" s="67" t="s">
        <v>282</v>
      </c>
      <c r="F4" s="68"/>
      <c r="G4" s="68"/>
      <c r="H4" s="69"/>
      <c r="J4" s="67" t="s">
        <v>283</v>
      </c>
      <c r="K4" s="68"/>
      <c r="L4" s="69"/>
      <c r="N4" s="70" t="s">
        <v>284</v>
      </c>
      <c r="O4" s="70"/>
      <c r="P4" s="70"/>
      <c r="Q4" s="70"/>
      <c r="R4" s="70"/>
      <c r="S4" s="70"/>
      <c r="U4" s="70" t="s">
        <v>285</v>
      </c>
      <c r="V4" s="70"/>
      <c r="W4" s="70"/>
      <c r="X4" s="70"/>
      <c r="Y4" s="70"/>
      <c r="Z4" s="70"/>
    </row>
    <row r="5" spans="1:27">
      <c r="A5" s="66"/>
      <c r="B5" s="66" t="s">
        <v>286</v>
      </c>
      <c r="C5" s="66" t="s">
        <v>287</v>
      </c>
      <c r="E5" s="66"/>
      <c r="F5" s="66" t="s">
        <v>288</v>
      </c>
      <c r="G5" s="66" t="s">
        <v>289</v>
      </c>
      <c r="H5" s="66" t="s">
        <v>284</v>
      </c>
      <c r="J5" s="66"/>
      <c r="K5" s="66" t="s">
        <v>290</v>
      </c>
      <c r="L5" s="66" t="s">
        <v>291</v>
      </c>
      <c r="N5" s="66"/>
      <c r="O5" s="66" t="s">
        <v>292</v>
      </c>
      <c r="P5" s="66" t="s">
        <v>293</v>
      </c>
      <c r="Q5" s="66" t="s">
        <v>294</v>
      </c>
      <c r="R5" s="66" t="s">
        <v>295</v>
      </c>
      <c r="S5" s="66" t="s">
        <v>287</v>
      </c>
      <c r="U5" s="66"/>
      <c r="V5" s="66" t="s">
        <v>292</v>
      </c>
      <c r="W5" s="66" t="s">
        <v>293</v>
      </c>
      <c r="X5" s="66" t="s">
        <v>294</v>
      </c>
      <c r="Y5" s="66" t="s">
        <v>295</v>
      </c>
      <c r="Z5" s="66" t="s">
        <v>287</v>
      </c>
    </row>
    <row r="6" spans="1:27">
      <c r="A6" s="66" t="s">
        <v>281</v>
      </c>
      <c r="B6" s="66">
        <v>2000</v>
      </c>
      <c r="C6" s="66">
        <v>3996.0790000000002</v>
      </c>
      <c r="E6" s="66" t="s">
        <v>296</v>
      </c>
      <c r="F6" s="66">
        <v>55</v>
      </c>
      <c r="G6" s="66">
        <v>15</v>
      </c>
      <c r="H6" s="66">
        <v>7</v>
      </c>
      <c r="J6" s="66" t="s">
        <v>296</v>
      </c>
      <c r="K6" s="66">
        <v>0.1</v>
      </c>
      <c r="L6" s="66">
        <v>4</v>
      </c>
      <c r="N6" s="66" t="s">
        <v>297</v>
      </c>
      <c r="O6" s="66">
        <v>45</v>
      </c>
      <c r="P6" s="66">
        <v>55</v>
      </c>
      <c r="Q6" s="66">
        <v>0</v>
      </c>
      <c r="R6" s="66">
        <v>0</v>
      </c>
      <c r="S6" s="66">
        <v>126.3087</v>
      </c>
      <c r="U6" s="66" t="s">
        <v>298</v>
      </c>
      <c r="V6" s="66">
        <v>0</v>
      </c>
      <c r="W6" s="66">
        <v>0</v>
      </c>
      <c r="X6" s="66">
        <v>25</v>
      </c>
      <c r="Y6" s="66">
        <v>0</v>
      </c>
      <c r="Z6" s="66">
        <v>57.367130000000003</v>
      </c>
    </row>
    <row r="7" spans="1:27">
      <c r="E7" s="66" t="s">
        <v>299</v>
      </c>
      <c r="F7" s="66">
        <v>65</v>
      </c>
      <c r="G7" s="66">
        <v>30</v>
      </c>
      <c r="H7" s="66">
        <v>20</v>
      </c>
      <c r="J7" s="66" t="s">
        <v>299</v>
      </c>
      <c r="K7" s="66">
        <v>1</v>
      </c>
      <c r="L7" s="66">
        <v>10</v>
      </c>
    </row>
    <row r="8" spans="1:27">
      <c r="E8" s="66" t="s">
        <v>300</v>
      </c>
      <c r="F8" s="66">
        <v>78.882000000000005</v>
      </c>
      <c r="G8" s="66">
        <v>7.3</v>
      </c>
      <c r="H8" s="66">
        <v>13.818</v>
      </c>
      <c r="J8" s="66" t="s">
        <v>300</v>
      </c>
      <c r="K8" s="66">
        <v>8.0389999999999997</v>
      </c>
      <c r="L8" s="66">
        <v>9.9760000000000009</v>
      </c>
    </row>
    <row r="13" spans="1:27">
      <c r="A13" s="71" t="s">
        <v>301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302</v>
      </c>
      <c r="B14" s="70"/>
      <c r="C14" s="70"/>
      <c r="D14" s="70"/>
      <c r="E14" s="70"/>
      <c r="F14" s="70"/>
      <c r="H14" s="70" t="s">
        <v>303</v>
      </c>
      <c r="I14" s="70"/>
      <c r="J14" s="70"/>
      <c r="K14" s="70"/>
      <c r="L14" s="70"/>
      <c r="M14" s="70"/>
      <c r="O14" s="70" t="s">
        <v>304</v>
      </c>
      <c r="P14" s="70"/>
      <c r="Q14" s="70"/>
      <c r="R14" s="70"/>
      <c r="S14" s="70"/>
      <c r="T14" s="70"/>
      <c r="V14" s="70" t="s">
        <v>305</v>
      </c>
      <c r="W14" s="70"/>
      <c r="X14" s="70"/>
      <c r="Y14" s="70"/>
      <c r="Z14" s="70"/>
      <c r="AA14" s="70"/>
    </row>
    <row r="15" spans="1:27">
      <c r="A15" s="66"/>
      <c r="B15" s="66" t="s">
        <v>292</v>
      </c>
      <c r="C15" s="66" t="s">
        <v>293</v>
      </c>
      <c r="D15" s="66" t="s">
        <v>294</v>
      </c>
      <c r="E15" s="66" t="s">
        <v>295</v>
      </c>
      <c r="F15" s="66" t="s">
        <v>287</v>
      </c>
      <c r="H15" s="66"/>
      <c r="I15" s="66" t="s">
        <v>292</v>
      </c>
      <c r="J15" s="66" t="s">
        <v>293</v>
      </c>
      <c r="K15" s="66" t="s">
        <v>294</v>
      </c>
      <c r="L15" s="66" t="s">
        <v>295</v>
      </c>
      <c r="M15" s="66" t="s">
        <v>287</v>
      </c>
      <c r="O15" s="66"/>
      <c r="P15" s="66" t="s">
        <v>292</v>
      </c>
      <c r="Q15" s="66" t="s">
        <v>293</v>
      </c>
      <c r="R15" s="66" t="s">
        <v>294</v>
      </c>
      <c r="S15" s="66" t="s">
        <v>295</v>
      </c>
      <c r="T15" s="66" t="s">
        <v>287</v>
      </c>
      <c r="V15" s="66"/>
      <c r="W15" s="66" t="s">
        <v>292</v>
      </c>
      <c r="X15" s="66" t="s">
        <v>293</v>
      </c>
      <c r="Y15" s="66" t="s">
        <v>294</v>
      </c>
      <c r="Z15" s="66" t="s">
        <v>295</v>
      </c>
      <c r="AA15" s="66" t="s">
        <v>287</v>
      </c>
    </row>
    <row r="16" spans="1:27">
      <c r="A16" s="66" t="s">
        <v>306</v>
      </c>
      <c r="B16" s="66">
        <v>500</v>
      </c>
      <c r="C16" s="66">
        <v>700</v>
      </c>
      <c r="D16" s="66">
        <v>0</v>
      </c>
      <c r="E16" s="66">
        <v>3000</v>
      </c>
      <c r="F16" s="66">
        <v>1280.6903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36.537239999999997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8.2739360000000008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544.87945999999999</v>
      </c>
    </row>
    <row r="23" spans="1:62">
      <c r="A23" s="71" t="s">
        <v>307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308</v>
      </c>
      <c r="B24" s="70"/>
      <c r="C24" s="70"/>
      <c r="D24" s="70"/>
      <c r="E24" s="70"/>
      <c r="F24" s="70"/>
      <c r="H24" s="70" t="s">
        <v>309</v>
      </c>
      <c r="I24" s="70"/>
      <c r="J24" s="70"/>
      <c r="K24" s="70"/>
      <c r="L24" s="70"/>
      <c r="M24" s="70"/>
      <c r="O24" s="70" t="s">
        <v>310</v>
      </c>
      <c r="P24" s="70"/>
      <c r="Q24" s="70"/>
      <c r="R24" s="70"/>
      <c r="S24" s="70"/>
      <c r="T24" s="70"/>
      <c r="V24" s="70" t="s">
        <v>311</v>
      </c>
      <c r="W24" s="70"/>
      <c r="X24" s="70"/>
      <c r="Y24" s="70"/>
      <c r="Z24" s="70"/>
      <c r="AA24" s="70"/>
      <c r="AC24" s="70" t="s">
        <v>312</v>
      </c>
      <c r="AD24" s="70"/>
      <c r="AE24" s="70"/>
      <c r="AF24" s="70"/>
      <c r="AG24" s="70"/>
      <c r="AH24" s="70"/>
      <c r="AJ24" s="70" t="s">
        <v>313</v>
      </c>
      <c r="AK24" s="70"/>
      <c r="AL24" s="70"/>
      <c r="AM24" s="70"/>
      <c r="AN24" s="70"/>
      <c r="AO24" s="70"/>
      <c r="AQ24" s="70" t="s">
        <v>314</v>
      </c>
      <c r="AR24" s="70"/>
      <c r="AS24" s="70"/>
      <c r="AT24" s="70"/>
      <c r="AU24" s="70"/>
      <c r="AV24" s="70"/>
      <c r="AX24" s="70" t="s">
        <v>315</v>
      </c>
      <c r="AY24" s="70"/>
      <c r="AZ24" s="70"/>
      <c r="BA24" s="70"/>
      <c r="BB24" s="70"/>
      <c r="BC24" s="70"/>
      <c r="BE24" s="70" t="s">
        <v>316</v>
      </c>
      <c r="BF24" s="70"/>
      <c r="BG24" s="70"/>
      <c r="BH24" s="70"/>
      <c r="BI24" s="70"/>
      <c r="BJ24" s="70"/>
    </row>
    <row r="25" spans="1:62">
      <c r="A25" s="66"/>
      <c r="B25" s="66" t="s">
        <v>292</v>
      </c>
      <c r="C25" s="66" t="s">
        <v>293</v>
      </c>
      <c r="D25" s="66" t="s">
        <v>294</v>
      </c>
      <c r="E25" s="66" t="s">
        <v>295</v>
      </c>
      <c r="F25" s="66" t="s">
        <v>287</v>
      </c>
      <c r="H25" s="66"/>
      <c r="I25" s="66" t="s">
        <v>292</v>
      </c>
      <c r="J25" s="66" t="s">
        <v>293</v>
      </c>
      <c r="K25" s="66" t="s">
        <v>294</v>
      </c>
      <c r="L25" s="66" t="s">
        <v>295</v>
      </c>
      <c r="M25" s="66" t="s">
        <v>287</v>
      </c>
      <c r="O25" s="66"/>
      <c r="P25" s="66" t="s">
        <v>292</v>
      </c>
      <c r="Q25" s="66" t="s">
        <v>293</v>
      </c>
      <c r="R25" s="66" t="s">
        <v>294</v>
      </c>
      <c r="S25" s="66" t="s">
        <v>295</v>
      </c>
      <c r="T25" s="66" t="s">
        <v>287</v>
      </c>
      <c r="V25" s="66"/>
      <c r="W25" s="66" t="s">
        <v>292</v>
      </c>
      <c r="X25" s="66" t="s">
        <v>293</v>
      </c>
      <c r="Y25" s="66" t="s">
        <v>294</v>
      </c>
      <c r="Z25" s="66" t="s">
        <v>295</v>
      </c>
      <c r="AA25" s="66" t="s">
        <v>287</v>
      </c>
      <c r="AC25" s="66"/>
      <c r="AD25" s="66" t="s">
        <v>292</v>
      </c>
      <c r="AE25" s="66" t="s">
        <v>293</v>
      </c>
      <c r="AF25" s="66" t="s">
        <v>294</v>
      </c>
      <c r="AG25" s="66" t="s">
        <v>295</v>
      </c>
      <c r="AH25" s="66" t="s">
        <v>287</v>
      </c>
      <c r="AJ25" s="66"/>
      <c r="AK25" s="66" t="s">
        <v>292</v>
      </c>
      <c r="AL25" s="66" t="s">
        <v>293</v>
      </c>
      <c r="AM25" s="66" t="s">
        <v>294</v>
      </c>
      <c r="AN25" s="66" t="s">
        <v>295</v>
      </c>
      <c r="AO25" s="66" t="s">
        <v>287</v>
      </c>
      <c r="AQ25" s="66"/>
      <c r="AR25" s="66" t="s">
        <v>292</v>
      </c>
      <c r="AS25" s="66" t="s">
        <v>293</v>
      </c>
      <c r="AT25" s="66" t="s">
        <v>294</v>
      </c>
      <c r="AU25" s="66" t="s">
        <v>295</v>
      </c>
      <c r="AV25" s="66" t="s">
        <v>287</v>
      </c>
      <c r="AX25" s="66"/>
      <c r="AY25" s="66" t="s">
        <v>292</v>
      </c>
      <c r="AZ25" s="66" t="s">
        <v>293</v>
      </c>
      <c r="BA25" s="66" t="s">
        <v>294</v>
      </c>
      <c r="BB25" s="66" t="s">
        <v>295</v>
      </c>
      <c r="BC25" s="66" t="s">
        <v>287</v>
      </c>
      <c r="BE25" s="66"/>
      <c r="BF25" s="66" t="s">
        <v>292</v>
      </c>
      <c r="BG25" s="66" t="s">
        <v>293</v>
      </c>
      <c r="BH25" s="66" t="s">
        <v>294</v>
      </c>
      <c r="BI25" s="66" t="s">
        <v>295</v>
      </c>
      <c r="BJ25" s="66" t="s">
        <v>287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275.25549999999998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3.7629055999999999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2.7527518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33.098553000000003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4.1114259999999998</v>
      </c>
      <c r="AJ26" s="66" t="s">
        <v>317</v>
      </c>
      <c r="AK26" s="66">
        <v>320</v>
      </c>
      <c r="AL26" s="66">
        <v>400</v>
      </c>
      <c r="AM26" s="66">
        <v>0</v>
      </c>
      <c r="AN26" s="66">
        <v>1000</v>
      </c>
      <c r="AO26" s="66">
        <v>1313.9128000000001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14.825611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4.5957211999999998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5.3454829999999998</v>
      </c>
    </row>
    <row r="33" spans="1:68">
      <c r="A33" s="71" t="s">
        <v>318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319</v>
      </c>
      <c r="B34" s="70"/>
      <c r="C34" s="70"/>
      <c r="D34" s="70"/>
      <c r="E34" s="70"/>
      <c r="F34" s="70"/>
      <c r="H34" s="70" t="s">
        <v>320</v>
      </c>
      <c r="I34" s="70"/>
      <c r="J34" s="70"/>
      <c r="K34" s="70"/>
      <c r="L34" s="70"/>
      <c r="M34" s="70"/>
      <c r="O34" s="70" t="s">
        <v>321</v>
      </c>
      <c r="P34" s="70"/>
      <c r="Q34" s="70"/>
      <c r="R34" s="70"/>
      <c r="S34" s="70"/>
      <c r="T34" s="70"/>
      <c r="V34" s="70" t="s">
        <v>322</v>
      </c>
      <c r="W34" s="70"/>
      <c r="X34" s="70"/>
      <c r="Y34" s="70"/>
      <c r="Z34" s="70"/>
      <c r="AA34" s="70"/>
      <c r="AC34" s="70" t="s">
        <v>323</v>
      </c>
      <c r="AD34" s="70"/>
      <c r="AE34" s="70"/>
      <c r="AF34" s="70"/>
      <c r="AG34" s="70"/>
      <c r="AH34" s="70"/>
      <c r="AJ34" s="70" t="s">
        <v>324</v>
      </c>
      <c r="AK34" s="70"/>
      <c r="AL34" s="70"/>
      <c r="AM34" s="70"/>
      <c r="AN34" s="70"/>
      <c r="AO34" s="70"/>
    </row>
    <row r="35" spans="1:68">
      <c r="A35" s="66"/>
      <c r="B35" s="66" t="s">
        <v>292</v>
      </c>
      <c r="C35" s="66" t="s">
        <v>293</v>
      </c>
      <c r="D35" s="66" t="s">
        <v>294</v>
      </c>
      <c r="E35" s="66" t="s">
        <v>295</v>
      </c>
      <c r="F35" s="66" t="s">
        <v>287</v>
      </c>
      <c r="H35" s="66"/>
      <c r="I35" s="66" t="s">
        <v>292</v>
      </c>
      <c r="J35" s="66" t="s">
        <v>293</v>
      </c>
      <c r="K35" s="66" t="s">
        <v>294</v>
      </c>
      <c r="L35" s="66" t="s">
        <v>295</v>
      </c>
      <c r="M35" s="66" t="s">
        <v>287</v>
      </c>
      <c r="O35" s="66"/>
      <c r="P35" s="66" t="s">
        <v>292</v>
      </c>
      <c r="Q35" s="66" t="s">
        <v>293</v>
      </c>
      <c r="R35" s="66" t="s">
        <v>294</v>
      </c>
      <c r="S35" s="66" t="s">
        <v>295</v>
      </c>
      <c r="T35" s="66" t="s">
        <v>287</v>
      </c>
      <c r="V35" s="66"/>
      <c r="W35" s="66" t="s">
        <v>292</v>
      </c>
      <c r="X35" s="66" t="s">
        <v>293</v>
      </c>
      <c r="Y35" s="66" t="s">
        <v>294</v>
      </c>
      <c r="Z35" s="66" t="s">
        <v>295</v>
      </c>
      <c r="AA35" s="66" t="s">
        <v>287</v>
      </c>
      <c r="AC35" s="66"/>
      <c r="AD35" s="66" t="s">
        <v>292</v>
      </c>
      <c r="AE35" s="66" t="s">
        <v>293</v>
      </c>
      <c r="AF35" s="66" t="s">
        <v>294</v>
      </c>
      <c r="AG35" s="66" t="s">
        <v>295</v>
      </c>
      <c r="AH35" s="66" t="s">
        <v>287</v>
      </c>
      <c r="AJ35" s="66"/>
      <c r="AK35" s="66" t="s">
        <v>292</v>
      </c>
      <c r="AL35" s="66" t="s">
        <v>293</v>
      </c>
      <c r="AM35" s="66" t="s">
        <v>294</v>
      </c>
      <c r="AN35" s="66" t="s">
        <v>295</v>
      </c>
      <c r="AO35" s="66" t="s">
        <v>287</v>
      </c>
    </row>
    <row r="36" spans="1:68">
      <c r="A36" s="66" t="s">
        <v>17</v>
      </c>
      <c r="B36" s="66">
        <v>570</v>
      </c>
      <c r="C36" s="66">
        <v>700</v>
      </c>
      <c r="D36" s="66">
        <v>0</v>
      </c>
      <c r="E36" s="66">
        <v>2000</v>
      </c>
      <c r="F36" s="66">
        <v>1073.7074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2461.0383000000002</v>
      </c>
      <c r="O36" s="66" t="s">
        <v>19</v>
      </c>
      <c r="P36" s="66">
        <v>0</v>
      </c>
      <c r="Q36" s="66">
        <v>0</v>
      </c>
      <c r="R36" s="66">
        <v>1300</v>
      </c>
      <c r="S36" s="66">
        <v>2000</v>
      </c>
      <c r="T36" s="66">
        <v>13587.045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7348.5727999999999</v>
      </c>
      <c r="AC36" s="66" t="s">
        <v>21</v>
      </c>
      <c r="AD36" s="66">
        <v>0</v>
      </c>
      <c r="AE36" s="66">
        <v>0</v>
      </c>
      <c r="AF36" s="66">
        <v>2000</v>
      </c>
      <c r="AG36" s="66">
        <v>0</v>
      </c>
      <c r="AH36" s="66">
        <v>387.45084000000003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267.45934999999997</v>
      </c>
    </row>
    <row r="43" spans="1:68">
      <c r="A43" s="71" t="s">
        <v>325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326</v>
      </c>
      <c r="B44" s="70"/>
      <c r="C44" s="70"/>
      <c r="D44" s="70"/>
      <c r="E44" s="70"/>
      <c r="F44" s="70"/>
      <c r="H44" s="70" t="s">
        <v>327</v>
      </c>
      <c r="I44" s="70"/>
      <c r="J44" s="70"/>
      <c r="K44" s="70"/>
      <c r="L44" s="70"/>
      <c r="M44" s="70"/>
      <c r="O44" s="70" t="s">
        <v>328</v>
      </c>
      <c r="P44" s="70"/>
      <c r="Q44" s="70"/>
      <c r="R44" s="70"/>
      <c r="S44" s="70"/>
      <c r="T44" s="70"/>
      <c r="V44" s="70" t="s">
        <v>329</v>
      </c>
      <c r="W44" s="70"/>
      <c r="X44" s="70"/>
      <c r="Y44" s="70"/>
      <c r="Z44" s="70"/>
      <c r="AA44" s="70"/>
      <c r="AC44" s="70" t="s">
        <v>330</v>
      </c>
      <c r="AD44" s="70"/>
      <c r="AE44" s="70"/>
      <c r="AF44" s="70"/>
      <c r="AG44" s="70"/>
      <c r="AH44" s="70"/>
      <c r="AJ44" s="70" t="s">
        <v>331</v>
      </c>
      <c r="AK44" s="70"/>
      <c r="AL44" s="70"/>
      <c r="AM44" s="70"/>
      <c r="AN44" s="70"/>
      <c r="AO44" s="70"/>
      <c r="AQ44" s="70" t="s">
        <v>332</v>
      </c>
      <c r="AR44" s="70"/>
      <c r="AS44" s="70"/>
      <c r="AT44" s="70"/>
      <c r="AU44" s="70"/>
      <c r="AV44" s="70"/>
      <c r="AX44" s="70" t="s">
        <v>333</v>
      </c>
      <c r="AY44" s="70"/>
      <c r="AZ44" s="70"/>
      <c r="BA44" s="70"/>
      <c r="BB44" s="70"/>
      <c r="BC44" s="70"/>
      <c r="BE44" s="70" t="s">
        <v>334</v>
      </c>
      <c r="BF44" s="70"/>
      <c r="BG44" s="70"/>
      <c r="BH44" s="70"/>
      <c r="BI44" s="70"/>
      <c r="BJ44" s="70"/>
    </row>
    <row r="45" spans="1:68">
      <c r="A45" s="66"/>
      <c r="B45" s="66" t="s">
        <v>292</v>
      </c>
      <c r="C45" s="66" t="s">
        <v>293</v>
      </c>
      <c r="D45" s="66" t="s">
        <v>294</v>
      </c>
      <c r="E45" s="66" t="s">
        <v>295</v>
      </c>
      <c r="F45" s="66" t="s">
        <v>287</v>
      </c>
      <c r="H45" s="66"/>
      <c r="I45" s="66" t="s">
        <v>292</v>
      </c>
      <c r="J45" s="66" t="s">
        <v>293</v>
      </c>
      <c r="K45" s="66" t="s">
        <v>294</v>
      </c>
      <c r="L45" s="66" t="s">
        <v>295</v>
      </c>
      <c r="M45" s="66" t="s">
        <v>287</v>
      </c>
      <c r="O45" s="66"/>
      <c r="P45" s="66" t="s">
        <v>292</v>
      </c>
      <c r="Q45" s="66" t="s">
        <v>293</v>
      </c>
      <c r="R45" s="66" t="s">
        <v>294</v>
      </c>
      <c r="S45" s="66" t="s">
        <v>295</v>
      </c>
      <c r="T45" s="66" t="s">
        <v>287</v>
      </c>
      <c r="V45" s="66"/>
      <c r="W45" s="66" t="s">
        <v>292</v>
      </c>
      <c r="X45" s="66" t="s">
        <v>293</v>
      </c>
      <c r="Y45" s="66" t="s">
        <v>294</v>
      </c>
      <c r="Z45" s="66" t="s">
        <v>295</v>
      </c>
      <c r="AA45" s="66" t="s">
        <v>287</v>
      </c>
      <c r="AC45" s="66"/>
      <c r="AD45" s="66" t="s">
        <v>292</v>
      </c>
      <c r="AE45" s="66" t="s">
        <v>293</v>
      </c>
      <c r="AF45" s="66" t="s">
        <v>294</v>
      </c>
      <c r="AG45" s="66" t="s">
        <v>295</v>
      </c>
      <c r="AH45" s="66" t="s">
        <v>287</v>
      </c>
      <c r="AJ45" s="66"/>
      <c r="AK45" s="66" t="s">
        <v>292</v>
      </c>
      <c r="AL45" s="66" t="s">
        <v>293</v>
      </c>
      <c r="AM45" s="66" t="s">
        <v>294</v>
      </c>
      <c r="AN45" s="66" t="s">
        <v>295</v>
      </c>
      <c r="AO45" s="66" t="s">
        <v>287</v>
      </c>
      <c r="AQ45" s="66"/>
      <c r="AR45" s="66" t="s">
        <v>292</v>
      </c>
      <c r="AS45" s="66" t="s">
        <v>293</v>
      </c>
      <c r="AT45" s="66" t="s">
        <v>294</v>
      </c>
      <c r="AU45" s="66" t="s">
        <v>295</v>
      </c>
      <c r="AV45" s="66" t="s">
        <v>287</v>
      </c>
      <c r="AX45" s="66"/>
      <c r="AY45" s="66" t="s">
        <v>292</v>
      </c>
      <c r="AZ45" s="66" t="s">
        <v>293</v>
      </c>
      <c r="BA45" s="66" t="s">
        <v>294</v>
      </c>
      <c r="BB45" s="66" t="s">
        <v>295</v>
      </c>
      <c r="BC45" s="66" t="s">
        <v>287</v>
      </c>
      <c r="BE45" s="66"/>
      <c r="BF45" s="66" t="s">
        <v>292</v>
      </c>
      <c r="BG45" s="66" t="s">
        <v>293</v>
      </c>
      <c r="BH45" s="66" t="s">
        <v>294</v>
      </c>
      <c r="BI45" s="66" t="s">
        <v>295</v>
      </c>
      <c r="BJ45" s="66" t="s">
        <v>287</v>
      </c>
    </row>
    <row r="46" spans="1:68">
      <c r="A46" s="66" t="s">
        <v>23</v>
      </c>
      <c r="B46" s="66">
        <v>7</v>
      </c>
      <c r="C46" s="66">
        <v>9</v>
      </c>
      <c r="D46" s="66">
        <v>0</v>
      </c>
      <c r="E46" s="66">
        <v>45</v>
      </c>
      <c r="F46" s="66">
        <v>35.311024000000003</v>
      </c>
      <c r="H46" s="66" t="s">
        <v>24</v>
      </c>
      <c r="I46" s="66">
        <v>7</v>
      </c>
      <c r="J46" s="66">
        <v>9</v>
      </c>
      <c r="K46" s="66">
        <v>0</v>
      </c>
      <c r="L46" s="66">
        <v>35</v>
      </c>
      <c r="M46" s="66">
        <v>23.008140000000001</v>
      </c>
      <c r="O46" s="66" t="s">
        <v>335</v>
      </c>
      <c r="P46" s="66">
        <v>600</v>
      </c>
      <c r="Q46" s="66">
        <v>800</v>
      </c>
      <c r="R46" s="66">
        <v>0</v>
      </c>
      <c r="S46" s="66">
        <v>10000</v>
      </c>
      <c r="T46" s="66">
        <v>1292.3145999999999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2.0466234999999999E-2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8.4831260000000004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255.71961999999999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161.98652999999999</v>
      </c>
      <c r="AX46" s="66" t="s">
        <v>336</v>
      </c>
      <c r="AY46" s="66"/>
      <c r="AZ46" s="66"/>
      <c r="BA46" s="66"/>
      <c r="BB46" s="66"/>
      <c r="BC46" s="66"/>
      <c r="BE46" s="66" t="s">
        <v>337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4" sqref="D4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338</v>
      </c>
      <c r="B2" s="62" t="s">
        <v>339</v>
      </c>
      <c r="C2" s="62" t="s">
        <v>340</v>
      </c>
      <c r="D2" s="62">
        <v>68</v>
      </c>
      <c r="E2" s="62">
        <v>3996.0790000000002</v>
      </c>
      <c r="F2" s="62">
        <v>721.07669999999996</v>
      </c>
      <c r="G2" s="62">
        <v>66.734145999999996</v>
      </c>
      <c r="H2" s="62">
        <v>38.193399999999997</v>
      </c>
      <c r="I2" s="62">
        <v>28.540747</v>
      </c>
      <c r="J2" s="62">
        <v>126.3087</v>
      </c>
      <c r="K2" s="62">
        <v>79.371960000000001</v>
      </c>
      <c r="L2" s="62">
        <v>46.936737000000001</v>
      </c>
      <c r="M2" s="62">
        <v>57.367130000000003</v>
      </c>
      <c r="N2" s="62">
        <v>5.2358380000000002</v>
      </c>
      <c r="O2" s="62">
        <v>33.188409999999998</v>
      </c>
      <c r="P2" s="62">
        <v>2093.759</v>
      </c>
      <c r="Q2" s="62">
        <v>58.372208000000001</v>
      </c>
      <c r="R2" s="62">
        <v>1280.6903</v>
      </c>
      <c r="S2" s="62">
        <v>183.66560000000001</v>
      </c>
      <c r="T2" s="62">
        <v>13164.295</v>
      </c>
      <c r="U2" s="62">
        <v>8.2739360000000008</v>
      </c>
      <c r="V2" s="62">
        <v>36.537239999999997</v>
      </c>
      <c r="W2" s="62">
        <v>544.87945999999999</v>
      </c>
      <c r="X2" s="62">
        <v>275.25549999999998</v>
      </c>
      <c r="Y2" s="62">
        <v>3.7629055999999999</v>
      </c>
      <c r="Z2" s="62">
        <v>2.7527518</v>
      </c>
      <c r="AA2" s="62">
        <v>33.098553000000003</v>
      </c>
      <c r="AB2" s="62">
        <v>4.1114259999999998</v>
      </c>
      <c r="AC2" s="62">
        <v>1313.9128000000001</v>
      </c>
      <c r="AD2" s="62">
        <v>14.825611</v>
      </c>
      <c r="AE2" s="62">
        <v>4.5957211999999998</v>
      </c>
      <c r="AF2" s="62">
        <v>5.3454829999999998</v>
      </c>
      <c r="AG2" s="62">
        <v>1073.7074</v>
      </c>
      <c r="AH2" s="62">
        <v>624.93633999999997</v>
      </c>
      <c r="AI2" s="62">
        <v>448.77109999999999</v>
      </c>
      <c r="AJ2" s="62">
        <v>2461.0383000000002</v>
      </c>
      <c r="AK2" s="62">
        <v>13587.045</v>
      </c>
      <c r="AL2" s="62">
        <v>387.45084000000003</v>
      </c>
      <c r="AM2" s="62">
        <v>7348.5727999999999</v>
      </c>
      <c r="AN2" s="62">
        <v>267.45934999999997</v>
      </c>
      <c r="AO2" s="62">
        <v>35.311024000000003</v>
      </c>
      <c r="AP2" s="62">
        <v>28.980324</v>
      </c>
      <c r="AQ2" s="62">
        <v>6.3306994000000003</v>
      </c>
      <c r="AR2" s="62">
        <v>23.008140000000001</v>
      </c>
      <c r="AS2" s="62">
        <v>1292.3145999999999</v>
      </c>
      <c r="AT2" s="62">
        <v>2.0466234999999999E-2</v>
      </c>
      <c r="AU2" s="62">
        <v>8.4831260000000004</v>
      </c>
      <c r="AV2" s="62">
        <v>255.71961999999999</v>
      </c>
      <c r="AW2" s="62">
        <v>161.98652999999999</v>
      </c>
      <c r="AX2" s="62">
        <v>0.27055024999999999</v>
      </c>
      <c r="AY2" s="62">
        <v>2.3099539999999998</v>
      </c>
      <c r="AZ2" s="62">
        <v>415.51218</v>
      </c>
      <c r="BA2" s="62">
        <v>64.342185999999998</v>
      </c>
      <c r="BB2" s="62">
        <v>19.579170000000001</v>
      </c>
      <c r="BC2" s="62">
        <v>22.72954</v>
      </c>
      <c r="BD2" s="62">
        <v>21.985002999999999</v>
      </c>
      <c r="BE2" s="62">
        <v>1.6589178</v>
      </c>
      <c r="BF2" s="62">
        <v>6.3136825999999999</v>
      </c>
      <c r="BG2" s="62">
        <v>1.1518281E-3</v>
      </c>
      <c r="BH2" s="62">
        <v>5.2463464000000001E-2</v>
      </c>
      <c r="BI2" s="62">
        <v>3.9879131999999998E-2</v>
      </c>
      <c r="BJ2" s="62">
        <v>0.14862639999999999</v>
      </c>
      <c r="BK2" s="62">
        <v>8.8602166000000004E-5</v>
      </c>
      <c r="BL2" s="62">
        <v>0.7226283</v>
      </c>
      <c r="BM2" s="62">
        <v>8.5799055000000006</v>
      </c>
      <c r="BN2" s="62">
        <v>2.5072323999999999</v>
      </c>
      <c r="BO2" s="62">
        <v>124.42352</v>
      </c>
      <c r="BP2" s="62">
        <v>24.133590000000002</v>
      </c>
      <c r="BQ2" s="62">
        <v>40.734406</v>
      </c>
      <c r="BR2" s="62">
        <v>138.67449999999999</v>
      </c>
      <c r="BS2" s="62">
        <v>42.627026000000001</v>
      </c>
      <c r="BT2" s="62">
        <v>29.507957000000001</v>
      </c>
      <c r="BU2" s="62">
        <v>0.26486462</v>
      </c>
      <c r="BV2" s="62">
        <v>0.10825374</v>
      </c>
      <c r="BW2" s="62">
        <v>1.94608</v>
      </c>
      <c r="BX2" s="62">
        <v>2.7905316</v>
      </c>
      <c r="BY2" s="62">
        <v>0.16978107000000001</v>
      </c>
      <c r="BZ2" s="62">
        <v>1.9092562000000001E-3</v>
      </c>
      <c r="CA2" s="62">
        <v>1.1635580000000001</v>
      </c>
      <c r="CB2" s="62">
        <v>6.1837595000000002E-2</v>
      </c>
      <c r="CC2" s="62">
        <v>0.33111578000000003</v>
      </c>
      <c r="CD2" s="62">
        <v>2.7536306000000002</v>
      </c>
      <c r="CE2" s="62">
        <v>9.0154399999999996E-2</v>
      </c>
      <c r="CF2" s="62">
        <v>0.80052363999999998</v>
      </c>
      <c r="CG2" s="62">
        <v>4.9500000000000003E-7</v>
      </c>
      <c r="CH2" s="62">
        <v>8.7699874999999997E-2</v>
      </c>
      <c r="CI2" s="62">
        <v>2.5329929999999999E-3</v>
      </c>
      <c r="CJ2" s="62">
        <v>5.9302359999999998</v>
      </c>
      <c r="CK2" s="62">
        <v>1.618984E-2</v>
      </c>
      <c r="CL2" s="62">
        <v>2.3592314999999999</v>
      </c>
      <c r="CM2" s="62">
        <v>7.5593266000000003</v>
      </c>
      <c r="CN2" s="62">
        <v>4489.8580000000002</v>
      </c>
      <c r="CO2" s="62">
        <v>7705.0129999999999</v>
      </c>
      <c r="CP2" s="62">
        <v>3847.1963000000001</v>
      </c>
      <c r="CQ2" s="62">
        <v>1652.4235000000001</v>
      </c>
      <c r="CR2" s="62">
        <v>842.14966000000004</v>
      </c>
      <c r="CS2" s="62">
        <v>1032.8438000000001</v>
      </c>
      <c r="CT2" s="62">
        <v>4333.4116000000004</v>
      </c>
      <c r="CU2" s="62">
        <v>2441.0102999999999</v>
      </c>
      <c r="CV2" s="62">
        <v>3258.6558</v>
      </c>
      <c r="CW2" s="62">
        <v>2707.95</v>
      </c>
      <c r="CX2" s="62">
        <v>877.00360000000001</v>
      </c>
      <c r="CY2" s="62">
        <v>6072.7539999999999</v>
      </c>
      <c r="CZ2" s="62">
        <v>2824.3989999999999</v>
      </c>
      <c r="DA2" s="62">
        <v>6275.7227000000003</v>
      </c>
      <c r="DB2" s="62">
        <v>6575.6009999999997</v>
      </c>
      <c r="DC2" s="62">
        <v>8654.4590000000007</v>
      </c>
      <c r="DD2" s="62">
        <v>13574.895</v>
      </c>
      <c r="DE2" s="62">
        <v>2471.3447000000001</v>
      </c>
      <c r="DF2" s="62">
        <v>7524.6094000000003</v>
      </c>
      <c r="DG2" s="62">
        <v>3125.585</v>
      </c>
      <c r="DH2" s="62">
        <v>153.39003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64.342185999999998</v>
      </c>
      <c r="B6">
        <f>BB2</f>
        <v>19.579170000000001</v>
      </c>
      <c r="C6">
        <f>BC2</f>
        <v>22.72954</v>
      </c>
      <c r="D6">
        <f>BD2</f>
        <v>21.985002999999999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3" sqref="G3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18897</v>
      </c>
      <c r="C2" s="57">
        <f ca="1">YEAR(TODAY())-YEAR(B2)+IF(TODAY()&gt;=DATE(YEAR(TODAY()),MONTH(B2),DAY(B2)),0,-1)</f>
        <v>68</v>
      </c>
      <c r="E2" s="53">
        <v>160</v>
      </c>
      <c r="F2" s="54" t="s">
        <v>40</v>
      </c>
      <c r="G2" s="53">
        <v>54</v>
      </c>
      <c r="H2" s="52" t="s">
        <v>42</v>
      </c>
      <c r="I2" s="73">
        <f>ROUND(G3/E3^2,1)</f>
        <v>21.1</v>
      </c>
    </row>
    <row r="3" spans="1:9">
      <c r="E3" s="52">
        <f>E2/100</f>
        <v>1.6</v>
      </c>
      <c r="F3" s="52" t="s">
        <v>41</v>
      </c>
      <c r="G3" s="52">
        <f>G2</f>
        <v>54</v>
      </c>
      <c r="H3" s="52" t="s">
        <v>42</v>
      </c>
      <c r="I3" s="73"/>
    </row>
    <row r="4" spans="1:9">
      <c r="A4" t="s">
        <v>274</v>
      </c>
    </row>
    <row r="5" spans="1:9">
      <c r="B5" s="61">
        <v>43860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안병일, ID : H1700028)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01월 31일 10:58:00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X20" sqref="X20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44" t="s">
        <v>197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</row>
    <row r="3" spans="1:19" ht="18" customHeight="1">
      <c r="A3" s="6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</row>
    <row r="4" spans="1:19" ht="18" customHeight="1" thickBot="1">
      <c r="A4" s="6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</row>
    <row r="5" spans="1:19" ht="18" customHeight="1">
      <c r="A5" s="6"/>
      <c r="B5" s="146" t="s">
        <v>30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50" t="s">
        <v>31</v>
      </c>
      <c r="D10" s="150"/>
      <c r="E10" s="151"/>
      <c r="F10" s="154">
        <f>'개인정보 및 신체계측 입력'!B5</f>
        <v>43860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>
      <c r="C11" s="152"/>
      <c r="D11" s="152"/>
      <c r="E11" s="153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150" t="s">
        <v>33</v>
      </c>
      <c r="D12" s="150"/>
      <c r="E12" s="151"/>
      <c r="F12" s="135">
        <f ca="1">'개인정보 및 신체계측 입력'!C2</f>
        <v>68</v>
      </c>
      <c r="G12" s="135"/>
      <c r="H12" s="135"/>
      <c r="I12" s="135"/>
      <c r="K12" s="123">
        <f>'개인정보 및 신체계측 입력'!E2</f>
        <v>160</v>
      </c>
      <c r="L12" s="124"/>
      <c r="M12" s="117">
        <f>'개인정보 및 신체계측 입력'!G2</f>
        <v>54</v>
      </c>
      <c r="N12" s="118"/>
      <c r="O12" s="113" t="s">
        <v>272</v>
      </c>
      <c r="P12" s="107"/>
      <c r="Q12" s="110">
        <f>'개인정보 및 신체계측 입력'!I2</f>
        <v>21.1</v>
      </c>
      <c r="R12" s="110"/>
      <c r="S12" s="110"/>
    </row>
    <row r="13" spans="1:19" ht="18" customHeight="1" thickBot="1">
      <c r="C13" s="155"/>
      <c r="D13" s="155"/>
      <c r="E13" s="156"/>
      <c r="F13" s="136"/>
      <c r="G13" s="136"/>
      <c r="H13" s="136"/>
      <c r="I13" s="136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>
      <c r="C14" s="152" t="s">
        <v>32</v>
      </c>
      <c r="D14" s="152"/>
      <c r="E14" s="153"/>
      <c r="F14" s="111" t="str">
        <f>MID('DRIs DATA'!B1,28,3)</f>
        <v>안병일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>
      <c r="C15" s="155"/>
      <c r="D15" s="155"/>
      <c r="E15" s="156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1" t="s">
        <v>44</v>
      </c>
      <c r="E36" s="141"/>
      <c r="F36" s="141"/>
      <c r="G36" s="141"/>
      <c r="H36" s="141"/>
      <c r="I36" s="35">
        <f>'DRIs DATA'!F8</f>
        <v>78.882000000000005</v>
      </c>
      <c r="J36" s="142" t="s">
        <v>45</v>
      </c>
      <c r="K36" s="142"/>
      <c r="L36" s="142"/>
      <c r="M36" s="142"/>
      <c r="N36" s="36"/>
      <c r="O36" s="140" t="s">
        <v>46</v>
      </c>
      <c r="P36" s="140"/>
      <c r="Q36" s="140"/>
      <c r="R36" s="140"/>
      <c r="S36" s="140"/>
      <c r="T36" s="6"/>
    </row>
    <row r="37" spans="2:20" ht="18" customHeight="1">
      <c r="B37" s="12"/>
      <c r="C37" s="137" t="s">
        <v>183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1" t="s">
        <v>44</v>
      </c>
      <c r="E41" s="141"/>
      <c r="F41" s="141"/>
      <c r="G41" s="141"/>
      <c r="H41" s="141"/>
      <c r="I41" s="35">
        <f>'DRIs DATA'!G8</f>
        <v>7.3</v>
      </c>
      <c r="J41" s="142" t="s">
        <v>45</v>
      </c>
      <c r="K41" s="142"/>
      <c r="L41" s="142"/>
      <c r="M41" s="142"/>
      <c r="N41" s="36"/>
      <c r="O41" s="139" t="s">
        <v>50</v>
      </c>
      <c r="P41" s="139"/>
      <c r="Q41" s="139"/>
      <c r="R41" s="139"/>
      <c r="S41" s="139"/>
      <c r="T41" s="6"/>
    </row>
    <row r="42" spans="2:20" ht="18" customHeight="1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3" t="s">
        <v>44</v>
      </c>
      <c r="E46" s="143"/>
      <c r="F46" s="143"/>
      <c r="G46" s="143"/>
      <c r="H46" s="143"/>
      <c r="I46" s="35">
        <f>'DRIs DATA'!H8</f>
        <v>13.818</v>
      </c>
      <c r="J46" s="142" t="s">
        <v>45</v>
      </c>
      <c r="K46" s="142"/>
      <c r="L46" s="142"/>
      <c r="M46" s="142"/>
      <c r="N46" s="36"/>
      <c r="O46" s="139" t="s">
        <v>49</v>
      </c>
      <c r="P46" s="139"/>
      <c r="Q46" s="139"/>
      <c r="R46" s="139"/>
      <c r="S46" s="139"/>
      <c r="T46" s="6"/>
    </row>
    <row r="47" spans="2:20" ht="18" customHeight="1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8" t="s">
        <v>165</v>
      </c>
      <c r="D69" s="148"/>
      <c r="E69" s="148"/>
      <c r="F69" s="148"/>
      <c r="G69" s="148"/>
      <c r="H69" s="141" t="s">
        <v>171</v>
      </c>
      <c r="I69" s="141"/>
      <c r="J69" s="141"/>
      <c r="K69" s="37">
        <f>ROUND('그룹 전체 사용자의 일일 입력'!B6/MAX('그룹 전체 사용자의 일일 입력'!$B$6,'그룹 전체 사용자의 일일 입력'!$C$6,'그룹 전체 사용자의 일일 입력'!$D$6),1)</f>
        <v>0.9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8" t="s">
        <v>55</v>
      </c>
      <c r="R69" s="36"/>
      <c r="S69" s="36"/>
      <c r="T69" s="6"/>
    </row>
    <row r="70" spans="2:21" ht="18" customHeight="1" thickBot="1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8" t="s">
        <v>52</v>
      </c>
      <c r="D72" s="148"/>
      <c r="E72" s="148"/>
      <c r="F72" s="148"/>
      <c r="G72" s="148"/>
      <c r="H72" s="39"/>
      <c r="I72" s="141" t="s">
        <v>53</v>
      </c>
      <c r="J72" s="141"/>
      <c r="K72" s="37">
        <f>ROUND('DRIs DATA'!L8,1)</f>
        <v>10</v>
      </c>
      <c r="L72" s="37" t="s">
        <v>54</v>
      </c>
      <c r="M72" s="37">
        <f>ROUND('DRIs DATA'!K8,1)</f>
        <v>8</v>
      </c>
      <c r="N72" s="142" t="s">
        <v>55</v>
      </c>
      <c r="O72" s="142"/>
      <c r="P72" s="142"/>
      <c r="Q72" s="142"/>
      <c r="R72" s="40"/>
      <c r="S72" s="36"/>
      <c r="T72" s="6"/>
    </row>
    <row r="73" spans="2:21" ht="18" customHeight="1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159" t="s">
        <v>172</v>
      </c>
      <c r="C94" s="157"/>
      <c r="D94" s="157"/>
      <c r="E94" s="157"/>
      <c r="F94" s="95">
        <f>ROUND('DRIs DATA'!F16/'DRIs DATA'!C16*100,2)</f>
        <v>170.76</v>
      </c>
      <c r="G94" s="95"/>
      <c r="H94" s="157" t="s">
        <v>168</v>
      </c>
      <c r="I94" s="157"/>
      <c r="J94" s="158"/>
      <c r="L94" s="159" t="s">
        <v>172</v>
      </c>
      <c r="M94" s="157"/>
      <c r="N94" s="157"/>
      <c r="O94" s="157"/>
      <c r="P94" s="157"/>
      <c r="Q94" s="23">
        <f>ROUND('DRIs DATA'!M16/'DRIs DATA'!K16*100,2)</f>
        <v>304.48</v>
      </c>
      <c r="R94" s="157" t="s">
        <v>168</v>
      </c>
      <c r="S94" s="157"/>
      <c r="T94" s="158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275.26</v>
      </c>
      <c r="G121" s="95"/>
      <c r="H121" s="157" t="s">
        <v>167</v>
      </c>
      <c r="I121" s="157"/>
      <c r="J121" s="158"/>
      <c r="L121" s="43" t="s">
        <v>172</v>
      </c>
      <c r="M121" s="20"/>
      <c r="N121" s="20"/>
      <c r="O121" s="23"/>
      <c r="P121" s="6"/>
      <c r="Q121" s="59">
        <f>ROUND('DRIs DATA'!AH26/'DRIs DATA'!AE26*100,2)</f>
        <v>274.10000000000002</v>
      </c>
      <c r="R121" s="157" t="s">
        <v>167</v>
      </c>
      <c r="S121" s="157"/>
      <c r="T121" s="158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134.21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905.8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353.11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2000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2020-01-31T02:14:07Z</dcterms:modified>
</cp:coreProperties>
</file>