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<sst xmlns="http://schemas.openxmlformats.org/spreadsheetml/2006/main" count="692" uniqueCount="338">
  <si>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</si>
  <si>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</si>
  <si>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</si>
  <si>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</si>
  <si>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</si>
  <si>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</si>
  <si>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</si>
  <si>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</si>
  <si>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</si>
  <si>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</si>
  <si>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</si>
  <si>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</si>
  <si>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</si>
  <si>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</si>
  <si>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</si>
  <si>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</si>
  <si>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</si>
  <si>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</si>
  <si>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</si>
  <si>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</si>
  <si>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</si>
  <si>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</si>
  <si>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</si>
  <si>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</si>
  <si>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</si>
  <si>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</si>
  <si>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</si>
  <si>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</si>
  <si>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</si>
  <si>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</si>
  <si>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</si>
  <si>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</si>
  <si>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</si>
  <si>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</si>
  <si>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</si>
  <si>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</si>
  <si>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</si>
  <si>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</si>
  <si>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</si>
  <si>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</si>
  <si>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</si>
  <si>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</si>
  <si>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</si>
  <si>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</si>
  <si>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</si>
  <si>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</si>
  <si>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</si>
  <si>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</si>
  <si>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</si>
  <si>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</si>
  <si>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</si>
  <si>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</si>
  <si>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</si>
  <si>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</si>
  <si>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</si>
  <si>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</si>
  <si>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</si>
  <si>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</si>
  <si>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</si>
  <si>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</si>
  <si>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</si>
  <si>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</si>
  <si>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</si>
  <si>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</si>
  <si>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</si>
  <si>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</si>
  <si>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</si>
  <si>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</si>
  <si>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</si>
  <si>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</si>
  <si>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</si>
  <si>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</si>
  <si>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</si>
  <si>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</si>
  <si>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</si>
  <si>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</si>
  <si>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</si>
  <si>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</si>
  <si>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</si>
  <si>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</si>
  <si>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</si>
  <si>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</si>
  <si>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</si>
  <si>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</si>
  <si>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</si>
  <si>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</si>
  <si>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</si>
  <si>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</si>
  <si>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</si>
  <si>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</si>
  <si>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</si>
  <si>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</si>
  <si>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</si>
  <si>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</si>
  <si>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</si>
  <si>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</si>
  <si>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</si>
  <si>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</si>
  <si>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</si>
  <si>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</si>
  <si>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</si>
  <si>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</si>
  <si>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</si>
  <si>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</si>
  <si>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</si>
  <si>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</si>
  <si>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</si>
  <si>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</si>
  <si>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</si>
  <si>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</si>
  <si>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</si>
  <si>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</si>
  <si>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</si>
  <si>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</si>
  <si>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</si>
  <si>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</si>
  <si>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</si>
  <si>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</si>
  <si>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</si>
  <si>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</si>
  <si>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</si>
  <si>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</si>
  <si>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</si>
  <si>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</si>
  <si>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</si>
  <si>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</si>
  <si>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</si>
  <si>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</si>
  <si>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</si>
  <si>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</si>
  <si>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</si>
  <si>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</si>
  <si>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</si>
  <si>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</si>
  <si>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</si>
  <si>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</si>
  <si>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</si>
  <si>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</si>
  <si>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</si>
  <si>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</si>
  <si>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</si>
  <si>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</si>
  <si>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</si>
  <si>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</si>
  <si>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</si>
  <si>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</si>
  <si>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</si>
  <si>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</si>
  <si>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</si>
  <si>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</si>
  <si>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</si>
  <si>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</si>
  <si>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</si>
  <si>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</si>
  <si>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</si>
  <si>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</si>
  <si>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</si>
  <si>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</si>
  <si>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</si>
  <si>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</si>
  <si>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</si>
  <si>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</si>
  <si>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</si>
  <si>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</si>
  <si>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</si>
  <si>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</si>
  <si>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</si>
  <si>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</si>
  <si>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</si>
  <si>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</si>
  <si>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</si>
  <si>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</si>
  <si>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</si>
  <si>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</si>
  <si>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</si>
  <si>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</si>
  <si>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</si>
  <si>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</si>
  <si>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</si>
  <si>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</si>
  <si>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</si>
  <si>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</si>
  <si>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</si>
  <si>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</si>
  <si>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</si>
  <si>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</si>
  <si>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</si>
  <si>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</si>
  <si>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</si>
  <si>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</si>
  <si>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</si>
  <si>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</si>
  <si>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</si>
  <si>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</si>
  <si>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</si>
  <si>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</si>
  <si>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</si>
  <si>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</si>
  <si>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</si>
  <si>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</si>
  <si>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</si>
  <si>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</si>
  <si>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</si>
  <si>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</si>
  <si>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</si>
  <si>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</si>
  <si>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</si>
  <si>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</si>
  <si>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</si>
  <si>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</si>
  <si>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</si>
  <si>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</si>
  <si>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</si>
  <si>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</si>
  <si>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</si>
  <si>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</si>
  <si>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</si>
  <si>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</si>
  <si>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</si>
  <si>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</si>
  <si>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</si>
  <si>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</si>
  <si>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</si>
  <si>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</si>
  <si>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</si>
  <si>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</si>
  <si>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</si>
  <si>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</si>
  <si>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</si>
  <si>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</si>
  <si>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</si>
  <si>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</si>
  <si>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</si>
  <si>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</si>
  <si>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</si>
  <si>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</si>
  <si>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</si>
  <si>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</si>
  <si>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</si>
  <si>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</si>
  <si>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</si>
  <si>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</si>
  <si>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</si>
  <si>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</si>
  <si>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</si>
  <si>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</si>
  <si>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</si>
  <si>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</si>
  <si>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</si>
  <si>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</si>
  <si>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</si>
  <si>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</si>
  <si>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</si>
  <si>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</si>
  <si>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</si>
  <si>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</si>
  <si>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</si>
  <si>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</si>
  <si>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</si>
  <si>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</si>
  <si>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</si>
  <si>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</si>
  <si>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</si>
  <si>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</si>
  <si>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</si>
  <si>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</si>
  <si>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</si>
  <si>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</si>
  <si>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</si>
  <si>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</si>
  <si>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</si>
  <si>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</si>
  <si>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</si>
  <si>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</si>
  <si>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</si>
  <si>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</si>
  <si>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</si>
  <si>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</si>
  <si>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</si>
  <si>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</si>
  <si>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</si>
  <si>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</si>
  <si>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</si>
  <si>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</si>
  <si>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</si>
  <si>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</si>
  <si>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</si>
  <si>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</si>
  <si>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</si>
  <si>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</si>
  <si>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</si>
  <si>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</si>
  <si>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</si>
  <si>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</si>
  <si>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</si>
  <si>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</si>
  <si>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</si>
  <si>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</si>
  <si>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</si>
  <si>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</si>
  <si>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</si>
  <si>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</si>
  <si>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</si>
  <si>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</si>
  <si>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</si>
  <si>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</si>
  <si>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</si>
  <si>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</si>
  <si>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</si>
  <si>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</si>
  <si>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</si>
  <si>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</si>
  <si>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</si>
  <si>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</si>
  <si>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</si>
  <si>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</si>
  <si>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</si>
  <si>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</si>
  <si>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</si>
  <si>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</si>
  <si>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</si>
  <si>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</si>
  <si>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</si>
  <si>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</si>
  <si>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</si>
  <si>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</si>
  <si>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</si>
  <si>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</si>
  <si>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</si>
  <si>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</si>
  <si>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</si>
  <si>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</si>
  <si>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</si>
  <si>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</si>
  <si>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김학봉, ID : H1700032)</t>
  </si>
  <si>
    <t>2020년 02월 21일 16:29:51</t>
  </si>
  <si>
    <t>H1700032</t>
  </si>
  <si>
    <t>김학봉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</si>
</sst>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87.263859999999994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70528"/>
        <c:axId val="184072064"/>
      </c:barChart>
      <c:catAx>
        <c:axId val="18407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72064"/>
        <c:crosses val="autoZero"/>
        <c:auto val="1"/>
        <c:lblAlgn val="ctr"/>
        <c:lblOffset val="100"/>
        <c:noMultiLvlLbl val="0"/>
      </c:catAx>
      <c:valAx>
        <c:axId val="18407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2.4794977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542720"/>
        <c:axId val="184544256"/>
      </c:barChart>
      <c:catAx>
        <c:axId val="18454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544256"/>
        <c:crosses val="autoZero"/>
        <c:auto val="1"/>
        <c:lblAlgn val="ctr"/>
        <c:lblOffset val="100"/>
        <c:noMultiLvlLbl val="0"/>
      </c:catAx>
      <c:valAx>
        <c:axId val="18454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2.1147562999999998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60352"/>
        <c:axId val="184661888"/>
      </c:barChart>
      <c:catAx>
        <c:axId val="18466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61888"/>
        <c:crosses val="autoZero"/>
        <c:auto val="1"/>
        <c:lblAlgn val="ctr"/>
        <c:lblOffset val="100"/>
        <c:noMultiLvlLbl val="0"/>
      </c:catAx>
      <c:valAx>
        <c:axId val="184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1590.5107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75328"/>
        <c:axId val="185090816"/>
      </c:barChart>
      <c:catAx>
        <c:axId val="1846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90816"/>
        <c:crosses val="autoZero"/>
        <c:auto val="1"/>
        <c:lblAlgn val="ctr"/>
        <c:lblOffset val="100"/>
        <c:noMultiLvlLbl val="0"/>
      </c:catAx>
      <c:valAx>
        <c:axId val="18509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4347.8119999999999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128832"/>
        <c:axId val="185130368"/>
      </c:barChart>
      <c:catAx>
        <c:axId val="18512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130368"/>
        <c:crosses val="autoZero"/>
        <c:auto val="1"/>
        <c:lblAlgn val="ctr"/>
        <c:lblOffset val="100"/>
        <c:noMultiLvlLbl val="0"/>
      </c:catAx>
      <c:valAx>
        <c:axId val="185130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1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148.06548000000001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41728"/>
        <c:axId val="184843264"/>
      </c:barChart>
      <c:catAx>
        <c:axId val="18484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43264"/>
        <c:crosses val="autoZero"/>
        <c:auto val="1"/>
        <c:lblAlgn val="ctr"/>
        <c:lblOffset val="100"/>
        <c:noMultiLvlLbl val="0"/>
      </c:catAx>
      <c:valAx>
        <c:axId val="18484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145.80530999999999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902784"/>
        <c:axId val="184904320"/>
      </c:barChart>
      <c:catAx>
        <c:axId val="1849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904320"/>
        <c:crosses val="autoZero"/>
        <c:auto val="1"/>
        <c:lblAlgn val="ctr"/>
        <c:lblOffset val="100"/>
        <c:noMultiLvlLbl val="0"/>
      </c:catAx>
      <c:valAx>
        <c:axId val="18490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9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14.284902000000001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926976"/>
        <c:axId val="184928512"/>
      </c:barChart>
      <c:catAx>
        <c:axId val="18492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928512"/>
        <c:crosses val="autoZero"/>
        <c:auto val="1"/>
        <c:lblAlgn val="ctr"/>
        <c:lblOffset val="100"/>
        <c:noMultiLvlLbl val="0"/>
      </c:catAx>
      <c:valAx>
        <c:axId val="18492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9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659.03459999999995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41280"/>
        <c:axId val="185042816"/>
      </c:barChart>
      <c:catAx>
        <c:axId val="1850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42816"/>
        <c:crosses val="autoZero"/>
        <c:auto val="1"/>
        <c:lblAlgn val="ctr"/>
        <c:lblOffset val="100"/>
        <c:noMultiLvlLbl val="0"/>
      </c:catAx>
      <c:valAx>
        <c:axId val="185042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4.5319672999999998E-2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69568"/>
        <c:axId val="185071104"/>
      </c:barChart>
      <c:catAx>
        <c:axId val="1850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71104"/>
        <c:crosses val="autoZero"/>
        <c:auto val="1"/>
        <c:lblAlgn val="ctr"/>
        <c:lblOffset val="100"/>
        <c:noMultiLvlLbl val="0"/>
      </c:catAx>
      <c:valAx>
        <c:axId val="1850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4.7798970000000001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171328"/>
        <c:axId val="185189504"/>
      </c:barChart>
      <c:catAx>
        <c:axId val="1851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189504"/>
        <c:crosses val="autoZero"/>
        <c:auto val="1"/>
        <c:lblAlgn val="ctr"/>
        <c:lblOffset val="100"/>
        <c:noMultiLvlLbl val="0"/>
      </c:catAx>
      <c:valAx>
        <c:axId val="185189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1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30.229161999999999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89600"/>
        <c:axId val="184165120"/>
      </c:barChart>
      <c:catAx>
        <c:axId val="18408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5120"/>
        <c:crosses val="autoZero"/>
        <c:auto val="1"/>
        <c:lblAlgn val="ctr"/>
        <c:lblOffset val="100"/>
        <c:noMultiLvlLbl val="0"/>
      </c:catAx>
      <c:valAx>
        <c:axId val="18416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288.49304000000001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74048"/>
        <c:axId val="185475840"/>
      </c:barChart>
      <c:catAx>
        <c:axId val="18547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75840"/>
        <c:crosses val="autoZero"/>
        <c:auto val="1"/>
        <c:lblAlgn val="ctr"/>
        <c:lblOffset val="100"/>
        <c:noMultiLvlLbl val="0"/>
      </c:catAx>
      <c:valAx>
        <c:axId val="18547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119.48260999999999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207808"/>
        <c:axId val="185217792"/>
      </c:barChart>
      <c:catAx>
        <c:axId val="1852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217792"/>
        <c:crosses val="autoZero"/>
        <c:auto val="1"/>
        <c:lblAlgn val="ctr"/>
        <c:lblOffset val="100"/>
        <c:noMultiLvlLbl val="0"/>
      </c:catAx>
      <c:valAx>
        <c:axId val="18521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2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6.8029999999999999</c:v>
                </c:pt>
                <c:pt idx="1">
                  <c:v>9.4450000000000003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4788864"/>
        <c:axId val="183718272"/>
      </c:barChart>
      <c:catAx>
        <c:axId val="16478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718272"/>
        <c:crosses val="autoZero"/>
        <c:auto val="1"/>
        <c:lblAlgn val="ctr"/>
        <c:lblOffset val="100"/>
        <c:noMultiLvlLbl val="0"/>
      </c:catAx>
      <c:valAx>
        <c:axId val="18371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47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14.060544</c:v>
                </c:pt>
                <c:pt idx="1">
                  <c:v>17.487873</c:v>
                </c:pt>
                <c:pt idx="2">
                  <c:v>15.036306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657.48364000000004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764864"/>
        <c:axId val="183766400"/>
      </c:barChart>
      <c:catAx>
        <c:axId val="18376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766400"/>
        <c:crosses val="autoZero"/>
        <c:auto val="1"/>
        <c:lblAlgn val="ctr"/>
        <c:lblOffset val="100"/>
        <c:noMultiLvlLbl val="0"/>
      </c:catAx>
      <c:valAx>
        <c:axId val="18376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7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24.389492000000001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793152"/>
        <c:axId val="183794688"/>
      </c:barChart>
      <c:catAx>
        <c:axId val="1837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794688"/>
        <c:crosses val="autoZero"/>
        <c:auto val="1"/>
        <c:lblAlgn val="ctr"/>
        <c:lblOffset val="100"/>
        <c:noMultiLvlLbl val="0"/>
      </c:catAx>
      <c:valAx>
        <c:axId val="18379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7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78.272999999999996</c:v>
                </c:pt>
                <c:pt idx="1">
                  <c:v>7.5410000000000004</c:v>
                </c:pt>
                <c:pt idx="2">
                  <c:v>14.186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845632"/>
        <c:axId val="183847168"/>
      </c:barChart>
      <c:catAx>
        <c:axId val="1838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847168"/>
        <c:crosses val="autoZero"/>
        <c:auto val="1"/>
        <c:lblAlgn val="ctr"/>
        <c:lblOffset val="100"/>
        <c:noMultiLvlLbl val="0"/>
      </c:catAx>
      <c:valAx>
        <c:axId val="1838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8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2797.3440000000001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890304"/>
        <c:axId val="183891840"/>
      </c:barChart>
      <c:catAx>
        <c:axId val="18389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891840"/>
        <c:crosses val="autoZero"/>
        <c:auto val="1"/>
        <c:lblAlgn val="ctr"/>
        <c:lblOffset val="100"/>
        <c:noMultiLvlLbl val="0"/>
      </c:catAx>
      <c:valAx>
        <c:axId val="18389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8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149.91432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381632"/>
        <c:axId val="185383168"/>
      </c:barChart>
      <c:catAx>
        <c:axId val="18538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383168"/>
        <c:crosses val="autoZero"/>
        <c:auto val="1"/>
        <c:lblAlgn val="ctr"/>
        <c:lblOffset val="100"/>
        <c:noMultiLvlLbl val="0"/>
      </c:catAx>
      <c:valAx>
        <c:axId val="1853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3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631.6164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22208"/>
        <c:axId val="185423744"/>
      </c:barChart>
      <c:catAx>
        <c:axId val="1854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3744"/>
        <c:crosses val="autoZero"/>
        <c:auto val="1"/>
        <c:lblAlgn val="ctr"/>
        <c:lblOffset val="100"/>
        <c:noMultiLvlLbl val="0"/>
      </c:catAx>
      <c:valAx>
        <c:axId val="18542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5.8100719999999999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215424"/>
        <c:axId val="184216960"/>
      </c:barChart>
      <c:catAx>
        <c:axId val="18421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216960"/>
        <c:crosses val="autoZero"/>
        <c:auto val="1"/>
        <c:lblAlgn val="ctr"/>
        <c:lblOffset val="100"/>
        <c:noMultiLvlLbl val="0"/>
      </c:catAx>
      <c:valAx>
        <c:axId val="1842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2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8033.9516999999996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58688"/>
        <c:axId val="185460224"/>
      </c:barChart>
      <c:catAx>
        <c:axId val="1854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60224"/>
        <c:crosses val="autoZero"/>
        <c:auto val="1"/>
        <c:lblAlgn val="ctr"/>
        <c:lblOffset val="100"/>
        <c:noMultiLvlLbl val="0"/>
      </c:catAx>
      <c:valAx>
        <c:axId val="18546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18.699791000000001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814400"/>
        <c:axId val="185828480"/>
      </c:barChart>
      <c:catAx>
        <c:axId val="18581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28480"/>
        <c:crosses val="autoZero"/>
        <c:auto val="1"/>
        <c:lblAlgn val="ctr"/>
        <c:lblOffset val="100"/>
        <c:noMultiLvlLbl val="0"/>
      </c:catAx>
      <c:valAx>
        <c:axId val="18582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8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194944"/>
        <c:axId val="186209024"/>
      </c:barChart>
      <c:catAx>
        <c:axId val="1861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024"/>
        <c:crosses val="autoZero"/>
        <c:auto val="1"/>
        <c:lblAlgn val="ctr"/>
        <c:lblOffset val="100"/>
        <c:noMultiLvlLbl val="0"/>
      </c:catAx>
      <c:valAx>
        <c:axId val="18620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1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287.88995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242944"/>
        <c:axId val="184244480"/>
      </c:barChart>
      <c:catAx>
        <c:axId val="18424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244480"/>
        <c:crosses val="autoZero"/>
        <c:auto val="1"/>
        <c:lblAlgn val="ctr"/>
        <c:lblOffset val="100"/>
        <c:noMultiLvlLbl val="0"/>
      </c:catAx>
      <c:valAx>
        <c:axId val="18424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2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1.7020028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282496"/>
        <c:axId val="184292480"/>
      </c:barChart>
      <c:catAx>
        <c:axId val="18428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292480"/>
        <c:crosses val="autoZero"/>
        <c:auto val="1"/>
        <c:lblAlgn val="ctr"/>
        <c:lblOffset val="100"/>
        <c:noMultiLvlLbl val="0"/>
      </c:catAx>
      <c:valAx>
        <c:axId val="18429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2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24.374417999999999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310016"/>
        <c:axId val="184320000"/>
      </c:barChart>
      <c:catAx>
        <c:axId val="18431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320000"/>
        <c:crosses val="autoZero"/>
        <c:auto val="1"/>
        <c:lblAlgn val="ctr"/>
        <c:lblOffset val="100"/>
        <c:noMultiLvlLbl val="0"/>
      </c:catAx>
      <c:valAx>
        <c:axId val="18432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3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759424"/>
        <c:axId val="184760960"/>
      </c:barChart>
      <c:catAx>
        <c:axId val="18475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760960"/>
        <c:crosses val="autoZero"/>
        <c:auto val="1"/>
        <c:lblAlgn val="ctr"/>
        <c:lblOffset val="100"/>
        <c:noMultiLvlLbl val="0"/>
      </c:catAx>
      <c:valAx>
        <c:axId val="1847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7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647.77923999999996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03328"/>
        <c:axId val="184804864"/>
      </c:barChart>
      <c:catAx>
        <c:axId val="1848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04864"/>
        <c:crosses val="autoZero"/>
        <c:auto val="1"/>
        <c:lblAlgn val="ctr"/>
        <c:lblOffset val="100"/>
        <c:noMultiLvlLbl val="0"/>
      </c:catAx>
      <c:valAx>
        <c:axId val="1848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9.5650969999999997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511104"/>
        <c:axId val="184525184"/>
      </c:barChart>
      <c:catAx>
        <c:axId val="1845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525184"/>
        <c:crosses val="autoZero"/>
        <c:auto val="1"/>
        <c:lblAlgn val="ctr"/>
        <c:lblOffset val="100"/>
        <c:noMultiLvlLbl val="0"/>
      </c:catAx>
      <c:valAx>
        <c:axId val="18452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5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김학봉, ID : H1700032)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21일 16:29:51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2797.3440000000001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87.263859999999994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30.229161999999999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78.272999999999996</v>
      </c>
      <c r="G8" s="60">
        <f>'DRIs DATA 입력'!G8</f>
        <v>7.5410000000000004</v>
      </c>
      <c r="H8" s="60">
        <f>'DRIs DATA 입력'!H8</f>
        <v>14.186</v>
      </c>
      <c r="I8" s="47"/>
      <c r="J8" s="60" t="s">
        <v>217</v>
      </c>
      <c r="K8" s="60">
        <f>'DRIs DATA 입력'!K8</f>
        <v>6.8029999999999999</v>
      </c>
      <c r="L8" s="60">
        <f>'DRIs DATA 입력'!L8</f>
        <v>9.4450000000000003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657.48364000000004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24.389492000000001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5.8100719999999999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287.88995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149.91432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2.1886823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1.7020028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24.374417999999999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3.002777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647.77923999999996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9.5650969999999997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2.4794977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2.1147562999999998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631.6164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1590.5107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8033.9516999999996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4347.8119999999999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148.06548000000001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145.80530999999999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18.699791000000001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14.284902000000001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659.03459999999995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4.5319672999999998E-2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4.7798970000000001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288.49304000000001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119.48260999999999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334</v>
      </c>
      <c r="G1" s="63" t="s">
        <v>277</v>
      </c>
      <c r="H1" s="62" t="s">
        <v>335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282</v>
      </c>
      <c r="O4" s="70"/>
      <c r="P4" s="70"/>
      <c r="Q4" s="70"/>
      <c r="R4" s="70"/>
      <c r="S4" s="70"/>
      <c r="U4" s="70" t="s">
        <v>283</v>
      </c>
      <c r="V4" s="70"/>
      <c r="W4" s="70"/>
      <c r="X4" s="70"/>
      <c r="Y4" s="70"/>
      <c r="Z4" s="70"/>
    </row>
    <row r="5" spans="1:27">
      <c r="A5" s="66"/>
      <c r="B5" s="66" t="s">
        <v>284</v>
      </c>
      <c r="C5" s="66" t="s">
        <v>285</v>
      </c>
      <c r="E5" s="66"/>
      <c r="F5" s="66" t="s">
        <v>51</v>
      </c>
      <c r="G5" s="66" t="s">
        <v>286</v>
      </c>
      <c r="H5" s="66" t="s">
        <v>282</v>
      </c>
      <c r="J5" s="66"/>
      <c r="K5" s="66" t="s">
        <v>287</v>
      </c>
      <c r="L5" s="66" t="s">
        <v>288</v>
      </c>
      <c r="N5" s="66"/>
      <c r="O5" s="66" t="s">
        <v>289</v>
      </c>
      <c r="P5" s="66" t="s">
        <v>290</v>
      </c>
      <c r="Q5" s="66" t="s">
        <v>291</v>
      </c>
      <c r="R5" s="66" t="s">
        <v>292</v>
      </c>
      <c r="S5" s="66" t="s">
        <v>285</v>
      </c>
      <c r="U5" s="66"/>
      <c r="V5" s="66" t="s">
        <v>289</v>
      </c>
      <c r="W5" s="66" t="s">
        <v>290</v>
      </c>
      <c r="X5" s="66" t="s">
        <v>291</v>
      </c>
      <c r="Y5" s="66" t="s">
        <v>292</v>
      </c>
      <c r="Z5" s="66" t="s">
        <v>285</v>
      </c>
    </row>
    <row r="6" spans="1:27">
      <c r="A6" s="66" t="s">
        <v>279</v>
      </c>
      <c r="B6" s="66">
        <v>2200</v>
      </c>
      <c r="C6" s="66">
        <v>2797.3440000000001</v>
      </c>
      <c r="E6" s="66" t="s">
        <v>293</v>
      </c>
      <c r="F6" s="66">
        <v>55</v>
      </c>
      <c r="G6" s="66">
        <v>15</v>
      </c>
      <c r="H6" s="66">
        <v>7</v>
      </c>
      <c r="J6" s="66" t="s">
        <v>293</v>
      </c>
      <c r="K6" s="66">
        <v>0.1</v>
      </c>
      <c r="L6" s="66">
        <v>4</v>
      </c>
      <c r="N6" s="66" t="s">
        <v>294</v>
      </c>
      <c r="O6" s="66">
        <v>50</v>
      </c>
      <c r="P6" s="66">
        <v>60</v>
      </c>
      <c r="Q6" s="66">
        <v>0</v>
      </c>
      <c r="R6" s="66">
        <v>0</v>
      </c>
      <c r="S6" s="66">
        <v>87.263859999999994</v>
      </c>
      <c r="U6" s="66" t="s">
        <v>295</v>
      </c>
      <c r="V6" s="66">
        <v>0</v>
      </c>
      <c r="W6" s="66">
        <v>0</v>
      </c>
      <c r="X6" s="66">
        <v>25</v>
      </c>
      <c r="Y6" s="66">
        <v>0</v>
      </c>
      <c r="Z6" s="66">
        <v>30.229161999999999</v>
      </c>
    </row>
    <row r="7" spans="1:27">
      <c r="E7" s="66" t="s">
        <v>296</v>
      </c>
      <c r="F7" s="66">
        <v>65</v>
      </c>
      <c r="G7" s="66">
        <v>30</v>
      </c>
      <c r="H7" s="66">
        <v>20</v>
      </c>
      <c r="J7" s="66" t="s">
        <v>296</v>
      </c>
      <c r="K7" s="66">
        <v>1</v>
      </c>
      <c r="L7" s="66">
        <v>10</v>
      </c>
    </row>
    <row r="8" spans="1:27">
      <c r="E8" s="66" t="s">
        <v>297</v>
      </c>
      <c r="F8" s="66">
        <v>78.272999999999996</v>
      </c>
      <c r="G8" s="66">
        <v>7.5410000000000004</v>
      </c>
      <c r="H8" s="66">
        <v>14.186</v>
      </c>
      <c r="J8" s="66" t="s">
        <v>297</v>
      </c>
      <c r="K8" s="66">
        <v>6.8029999999999999</v>
      </c>
      <c r="L8" s="66">
        <v>9.4450000000000003</v>
      </c>
    </row>
    <row r="13" spans="1:27">
      <c r="A13" s="71" t="s">
        <v>298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299</v>
      </c>
      <c r="B14" s="70"/>
      <c r="C14" s="70"/>
      <c r="D14" s="70"/>
      <c r="E14" s="70"/>
      <c r="F14" s="70"/>
      <c r="H14" s="70" t="s">
        <v>300</v>
      </c>
      <c r="I14" s="70"/>
      <c r="J14" s="70"/>
      <c r="K14" s="70"/>
      <c r="L14" s="70"/>
      <c r="M14" s="70"/>
      <c r="O14" s="70" t="s">
        <v>301</v>
      </c>
      <c r="P14" s="70"/>
      <c r="Q14" s="70"/>
      <c r="R14" s="70"/>
      <c r="S14" s="70"/>
      <c r="T14" s="70"/>
      <c r="V14" s="70" t="s">
        <v>302</v>
      </c>
      <c r="W14" s="70"/>
      <c r="X14" s="70"/>
      <c r="Y14" s="70"/>
      <c r="Z14" s="70"/>
      <c r="AA14" s="70"/>
    </row>
    <row r="15" spans="1:27">
      <c r="A15" s="66"/>
      <c r="B15" s="66" t="s">
        <v>289</v>
      </c>
      <c r="C15" s="66" t="s">
        <v>290</v>
      </c>
      <c r="D15" s="66" t="s">
        <v>291</v>
      </c>
      <c r="E15" s="66" t="s">
        <v>292</v>
      </c>
      <c r="F15" s="66" t="s">
        <v>285</v>
      </c>
      <c r="H15" s="66"/>
      <c r="I15" s="66" t="s">
        <v>289</v>
      </c>
      <c r="J15" s="66" t="s">
        <v>290</v>
      </c>
      <c r="K15" s="66" t="s">
        <v>291</v>
      </c>
      <c r="L15" s="66" t="s">
        <v>292</v>
      </c>
      <c r="M15" s="66" t="s">
        <v>285</v>
      </c>
      <c r="O15" s="66"/>
      <c r="P15" s="66" t="s">
        <v>289</v>
      </c>
      <c r="Q15" s="66" t="s">
        <v>290</v>
      </c>
      <c r="R15" s="66" t="s">
        <v>291</v>
      </c>
      <c r="S15" s="66" t="s">
        <v>292</v>
      </c>
      <c r="T15" s="66" t="s">
        <v>285</v>
      </c>
      <c r="V15" s="66"/>
      <c r="W15" s="66" t="s">
        <v>289</v>
      </c>
      <c r="X15" s="66" t="s">
        <v>290</v>
      </c>
      <c r="Y15" s="66" t="s">
        <v>291</v>
      </c>
      <c r="Z15" s="66" t="s">
        <v>292</v>
      </c>
      <c r="AA15" s="66" t="s">
        <v>285</v>
      </c>
    </row>
    <row r="16" spans="1:27">
      <c r="A16" s="66" t="s">
        <v>303</v>
      </c>
      <c r="B16" s="66">
        <v>530</v>
      </c>
      <c r="C16" s="66">
        <v>750</v>
      </c>
      <c r="D16" s="66">
        <v>0</v>
      </c>
      <c r="E16" s="66">
        <v>3000</v>
      </c>
      <c r="F16" s="66">
        <v>657.48364000000004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24.389492000000001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5.8100719999999999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287.88995</v>
      </c>
    </row>
    <row r="23" spans="1:62">
      <c r="A23" s="71" t="s">
        <v>304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305</v>
      </c>
      <c r="B24" s="70"/>
      <c r="C24" s="70"/>
      <c r="D24" s="70"/>
      <c r="E24" s="70"/>
      <c r="F24" s="70"/>
      <c r="H24" s="70" t="s">
        <v>306</v>
      </c>
      <c r="I24" s="70"/>
      <c r="J24" s="70"/>
      <c r="K24" s="70"/>
      <c r="L24" s="70"/>
      <c r="M24" s="70"/>
      <c r="O24" s="70" t="s">
        <v>307</v>
      </c>
      <c r="P24" s="70"/>
      <c r="Q24" s="70"/>
      <c r="R24" s="70"/>
      <c r="S24" s="70"/>
      <c r="T24" s="70"/>
      <c r="V24" s="70" t="s">
        <v>308</v>
      </c>
      <c r="W24" s="70"/>
      <c r="X24" s="70"/>
      <c r="Y24" s="70"/>
      <c r="Z24" s="70"/>
      <c r="AA24" s="70"/>
      <c r="AC24" s="70" t="s">
        <v>309</v>
      </c>
      <c r="AD24" s="70"/>
      <c r="AE24" s="70"/>
      <c r="AF24" s="70"/>
      <c r="AG24" s="70"/>
      <c r="AH24" s="70"/>
      <c r="AJ24" s="70" t="s">
        <v>310</v>
      </c>
      <c r="AK24" s="70"/>
      <c r="AL24" s="70"/>
      <c r="AM24" s="70"/>
      <c r="AN24" s="70"/>
      <c r="AO24" s="70"/>
      <c r="AQ24" s="70" t="s">
        <v>311</v>
      </c>
      <c r="AR24" s="70"/>
      <c r="AS24" s="70"/>
      <c r="AT24" s="70"/>
      <c r="AU24" s="70"/>
      <c r="AV24" s="70"/>
      <c r="AX24" s="70" t="s">
        <v>312</v>
      </c>
      <c r="AY24" s="70"/>
      <c r="AZ24" s="70"/>
      <c r="BA24" s="70"/>
      <c r="BB24" s="70"/>
      <c r="BC24" s="70"/>
      <c r="BE24" s="70" t="s">
        <v>313</v>
      </c>
      <c r="BF24" s="70"/>
      <c r="BG24" s="70"/>
      <c r="BH24" s="70"/>
      <c r="BI24" s="70"/>
      <c r="BJ24" s="70"/>
    </row>
    <row r="25" spans="1:62">
      <c r="A25" s="66"/>
      <c r="B25" s="66" t="s">
        <v>289</v>
      </c>
      <c r="C25" s="66" t="s">
        <v>290</v>
      </c>
      <c r="D25" s="66" t="s">
        <v>291</v>
      </c>
      <c r="E25" s="66" t="s">
        <v>292</v>
      </c>
      <c r="F25" s="66" t="s">
        <v>285</v>
      </c>
      <c r="H25" s="66"/>
      <c r="I25" s="66" t="s">
        <v>289</v>
      </c>
      <c r="J25" s="66" t="s">
        <v>290</v>
      </c>
      <c r="K25" s="66" t="s">
        <v>291</v>
      </c>
      <c r="L25" s="66" t="s">
        <v>292</v>
      </c>
      <c r="M25" s="66" t="s">
        <v>285</v>
      </c>
      <c r="O25" s="66"/>
      <c r="P25" s="66" t="s">
        <v>289</v>
      </c>
      <c r="Q25" s="66" t="s">
        <v>290</v>
      </c>
      <c r="R25" s="66" t="s">
        <v>291</v>
      </c>
      <c r="S25" s="66" t="s">
        <v>292</v>
      </c>
      <c r="T25" s="66" t="s">
        <v>285</v>
      </c>
      <c r="V25" s="66"/>
      <c r="W25" s="66" t="s">
        <v>289</v>
      </c>
      <c r="X25" s="66" t="s">
        <v>290</v>
      </c>
      <c r="Y25" s="66" t="s">
        <v>291</v>
      </c>
      <c r="Z25" s="66" t="s">
        <v>292</v>
      </c>
      <c r="AA25" s="66" t="s">
        <v>285</v>
      </c>
      <c r="AC25" s="66"/>
      <c r="AD25" s="66" t="s">
        <v>289</v>
      </c>
      <c r="AE25" s="66" t="s">
        <v>290</v>
      </c>
      <c r="AF25" s="66" t="s">
        <v>291</v>
      </c>
      <c r="AG25" s="66" t="s">
        <v>292</v>
      </c>
      <c r="AH25" s="66" t="s">
        <v>285</v>
      </c>
      <c r="AJ25" s="66"/>
      <c r="AK25" s="66" t="s">
        <v>289</v>
      </c>
      <c r="AL25" s="66" t="s">
        <v>290</v>
      </c>
      <c r="AM25" s="66" t="s">
        <v>291</v>
      </c>
      <c r="AN25" s="66" t="s">
        <v>292</v>
      </c>
      <c r="AO25" s="66" t="s">
        <v>285</v>
      </c>
      <c r="AQ25" s="66"/>
      <c r="AR25" s="66" t="s">
        <v>289</v>
      </c>
      <c r="AS25" s="66" t="s">
        <v>290</v>
      </c>
      <c r="AT25" s="66" t="s">
        <v>291</v>
      </c>
      <c r="AU25" s="66" t="s">
        <v>292</v>
      </c>
      <c r="AV25" s="66" t="s">
        <v>285</v>
      </c>
      <c r="AX25" s="66"/>
      <c r="AY25" s="66" t="s">
        <v>289</v>
      </c>
      <c r="AZ25" s="66" t="s">
        <v>290</v>
      </c>
      <c r="BA25" s="66" t="s">
        <v>291</v>
      </c>
      <c r="BB25" s="66" t="s">
        <v>292</v>
      </c>
      <c r="BC25" s="66" t="s">
        <v>285</v>
      </c>
      <c r="BE25" s="66"/>
      <c r="BF25" s="66" t="s">
        <v>289</v>
      </c>
      <c r="BG25" s="66" t="s">
        <v>290</v>
      </c>
      <c r="BH25" s="66" t="s">
        <v>291</v>
      </c>
      <c r="BI25" s="66" t="s">
        <v>292</v>
      </c>
      <c r="BJ25" s="66" t="s">
        <v>285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149.91432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2.1886823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1.7020028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24.374417999999999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3.002777</v>
      </c>
      <c r="AJ26" s="66" t="s">
        <v>314</v>
      </c>
      <c r="AK26" s="66">
        <v>320</v>
      </c>
      <c r="AL26" s="66">
        <v>400</v>
      </c>
      <c r="AM26" s="66">
        <v>0</v>
      </c>
      <c r="AN26" s="66">
        <v>1000</v>
      </c>
      <c r="AO26" s="66">
        <v>647.77923999999996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9.5650969999999997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2.4794977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2.1147562999999998</v>
      </c>
    </row>
    <row r="33" spans="1:68">
      <c r="A33" s="71" t="s">
        <v>315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316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317</v>
      </c>
      <c r="W34" s="70"/>
      <c r="X34" s="70"/>
      <c r="Y34" s="70"/>
      <c r="Z34" s="70"/>
      <c r="AA34" s="70"/>
      <c r="AC34" s="70" t="s">
        <v>318</v>
      </c>
      <c r="AD34" s="70"/>
      <c r="AE34" s="70"/>
      <c r="AF34" s="70"/>
      <c r="AG34" s="70"/>
      <c r="AH34" s="70"/>
      <c r="AJ34" s="70" t="s">
        <v>319</v>
      </c>
      <c r="AK34" s="70"/>
      <c r="AL34" s="70"/>
      <c r="AM34" s="70"/>
      <c r="AN34" s="70"/>
      <c r="AO34" s="70"/>
    </row>
    <row r="35" spans="1:68">
      <c r="A35" s="66"/>
      <c r="B35" s="66" t="s">
        <v>289</v>
      </c>
      <c r="C35" s="66" t="s">
        <v>290</v>
      </c>
      <c r="D35" s="66" t="s">
        <v>291</v>
      </c>
      <c r="E35" s="66" t="s">
        <v>292</v>
      </c>
      <c r="F35" s="66" t="s">
        <v>285</v>
      </c>
      <c r="H35" s="66"/>
      <c r="I35" s="66" t="s">
        <v>289</v>
      </c>
      <c r="J35" s="66" t="s">
        <v>290</v>
      </c>
      <c r="K35" s="66" t="s">
        <v>291</v>
      </c>
      <c r="L35" s="66" t="s">
        <v>292</v>
      </c>
      <c r="M35" s="66" t="s">
        <v>285</v>
      </c>
      <c r="O35" s="66"/>
      <c r="P35" s="66" t="s">
        <v>289</v>
      </c>
      <c r="Q35" s="66" t="s">
        <v>290</v>
      </c>
      <c r="R35" s="66" t="s">
        <v>291</v>
      </c>
      <c r="S35" s="66" t="s">
        <v>292</v>
      </c>
      <c r="T35" s="66" t="s">
        <v>285</v>
      </c>
      <c r="V35" s="66"/>
      <c r="W35" s="66" t="s">
        <v>289</v>
      </c>
      <c r="X35" s="66" t="s">
        <v>290</v>
      </c>
      <c r="Y35" s="66" t="s">
        <v>291</v>
      </c>
      <c r="Z35" s="66" t="s">
        <v>292</v>
      </c>
      <c r="AA35" s="66" t="s">
        <v>285</v>
      </c>
      <c r="AC35" s="66"/>
      <c r="AD35" s="66" t="s">
        <v>289</v>
      </c>
      <c r="AE35" s="66" t="s">
        <v>290</v>
      </c>
      <c r="AF35" s="66" t="s">
        <v>291</v>
      </c>
      <c r="AG35" s="66" t="s">
        <v>292</v>
      </c>
      <c r="AH35" s="66" t="s">
        <v>285</v>
      </c>
      <c r="AJ35" s="66"/>
      <c r="AK35" s="66" t="s">
        <v>289</v>
      </c>
      <c r="AL35" s="66" t="s">
        <v>290</v>
      </c>
      <c r="AM35" s="66" t="s">
        <v>291</v>
      </c>
      <c r="AN35" s="66" t="s">
        <v>292</v>
      </c>
      <c r="AO35" s="66" t="s">
        <v>285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631.6164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1590.5107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8033.9516999999996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4347.8119999999999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148.06548000000001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145.80530999999999</v>
      </c>
    </row>
    <row r="43" spans="1:68">
      <c r="A43" s="71" t="s">
        <v>320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321</v>
      </c>
      <c r="B44" s="70"/>
      <c r="C44" s="70"/>
      <c r="D44" s="70"/>
      <c r="E44" s="70"/>
      <c r="F44" s="70"/>
      <c r="H44" s="70" t="s">
        <v>322</v>
      </c>
      <c r="I44" s="70"/>
      <c r="J44" s="70"/>
      <c r="K44" s="70"/>
      <c r="L44" s="70"/>
      <c r="M44" s="70"/>
      <c r="O44" s="70" t="s">
        <v>323</v>
      </c>
      <c r="P44" s="70"/>
      <c r="Q44" s="70"/>
      <c r="R44" s="70"/>
      <c r="S44" s="70"/>
      <c r="T44" s="70"/>
      <c r="V44" s="70" t="s">
        <v>324</v>
      </c>
      <c r="W44" s="70"/>
      <c r="X44" s="70"/>
      <c r="Y44" s="70"/>
      <c r="Z44" s="70"/>
      <c r="AA44" s="70"/>
      <c r="AC44" s="70" t="s">
        <v>325</v>
      </c>
      <c r="AD44" s="70"/>
      <c r="AE44" s="70"/>
      <c r="AF44" s="70"/>
      <c r="AG44" s="70"/>
      <c r="AH44" s="70"/>
      <c r="AJ44" s="70" t="s">
        <v>326</v>
      </c>
      <c r="AK44" s="70"/>
      <c r="AL44" s="70"/>
      <c r="AM44" s="70"/>
      <c r="AN44" s="70"/>
      <c r="AO44" s="70"/>
      <c r="AQ44" s="70" t="s">
        <v>327</v>
      </c>
      <c r="AR44" s="70"/>
      <c r="AS44" s="70"/>
      <c r="AT44" s="70"/>
      <c r="AU44" s="70"/>
      <c r="AV44" s="70"/>
      <c r="AX44" s="70" t="s">
        <v>328</v>
      </c>
      <c r="AY44" s="70"/>
      <c r="AZ44" s="70"/>
      <c r="BA44" s="70"/>
      <c r="BB44" s="70"/>
      <c r="BC44" s="70"/>
      <c r="BE44" s="70" t="s">
        <v>329</v>
      </c>
      <c r="BF44" s="70"/>
      <c r="BG44" s="70"/>
      <c r="BH44" s="70"/>
      <c r="BI44" s="70"/>
      <c r="BJ44" s="70"/>
    </row>
    <row r="45" spans="1:68">
      <c r="A45" s="66"/>
      <c r="B45" s="66" t="s">
        <v>289</v>
      </c>
      <c r="C45" s="66" t="s">
        <v>290</v>
      </c>
      <c r="D45" s="66" t="s">
        <v>291</v>
      </c>
      <c r="E45" s="66" t="s">
        <v>292</v>
      </c>
      <c r="F45" s="66" t="s">
        <v>285</v>
      </c>
      <c r="H45" s="66"/>
      <c r="I45" s="66" t="s">
        <v>289</v>
      </c>
      <c r="J45" s="66" t="s">
        <v>290</v>
      </c>
      <c r="K45" s="66" t="s">
        <v>291</v>
      </c>
      <c r="L45" s="66" t="s">
        <v>292</v>
      </c>
      <c r="M45" s="66" t="s">
        <v>285</v>
      </c>
      <c r="O45" s="66"/>
      <c r="P45" s="66" t="s">
        <v>289</v>
      </c>
      <c r="Q45" s="66" t="s">
        <v>290</v>
      </c>
      <c r="R45" s="66" t="s">
        <v>291</v>
      </c>
      <c r="S45" s="66" t="s">
        <v>292</v>
      </c>
      <c r="T45" s="66" t="s">
        <v>285</v>
      </c>
      <c r="V45" s="66"/>
      <c r="W45" s="66" t="s">
        <v>289</v>
      </c>
      <c r="X45" s="66" t="s">
        <v>290</v>
      </c>
      <c r="Y45" s="66" t="s">
        <v>291</v>
      </c>
      <c r="Z45" s="66" t="s">
        <v>292</v>
      </c>
      <c r="AA45" s="66" t="s">
        <v>285</v>
      </c>
      <c r="AC45" s="66"/>
      <c r="AD45" s="66" t="s">
        <v>289</v>
      </c>
      <c r="AE45" s="66" t="s">
        <v>290</v>
      </c>
      <c r="AF45" s="66" t="s">
        <v>291</v>
      </c>
      <c r="AG45" s="66" t="s">
        <v>292</v>
      </c>
      <c r="AH45" s="66" t="s">
        <v>285</v>
      </c>
      <c r="AJ45" s="66"/>
      <c r="AK45" s="66" t="s">
        <v>289</v>
      </c>
      <c r="AL45" s="66" t="s">
        <v>290</v>
      </c>
      <c r="AM45" s="66" t="s">
        <v>291</v>
      </c>
      <c r="AN45" s="66" t="s">
        <v>292</v>
      </c>
      <c r="AO45" s="66" t="s">
        <v>285</v>
      </c>
      <c r="AQ45" s="66"/>
      <c r="AR45" s="66" t="s">
        <v>289</v>
      </c>
      <c r="AS45" s="66" t="s">
        <v>290</v>
      </c>
      <c r="AT45" s="66" t="s">
        <v>291</v>
      </c>
      <c r="AU45" s="66" t="s">
        <v>292</v>
      </c>
      <c r="AV45" s="66" t="s">
        <v>285</v>
      </c>
      <c r="AX45" s="66"/>
      <c r="AY45" s="66" t="s">
        <v>289</v>
      </c>
      <c r="AZ45" s="66" t="s">
        <v>290</v>
      </c>
      <c r="BA45" s="66" t="s">
        <v>291</v>
      </c>
      <c r="BB45" s="66" t="s">
        <v>292</v>
      </c>
      <c r="BC45" s="66" t="s">
        <v>285</v>
      </c>
      <c r="BE45" s="66"/>
      <c r="BF45" s="66" t="s">
        <v>289</v>
      </c>
      <c r="BG45" s="66" t="s">
        <v>290</v>
      </c>
      <c r="BH45" s="66" t="s">
        <v>291</v>
      </c>
      <c r="BI45" s="66" t="s">
        <v>292</v>
      </c>
      <c r="BJ45" s="66" t="s">
        <v>285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18.699791000000001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14.284902000000001</v>
      </c>
      <c r="O46" s="66" t="s">
        <v>330</v>
      </c>
      <c r="P46" s="66">
        <v>600</v>
      </c>
      <c r="Q46" s="66">
        <v>800</v>
      </c>
      <c r="R46" s="66">
        <v>0</v>
      </c>
      <c r="S46" s="66">
        <v>10000</v>
      </c>
      <c r="T46" s="66">
        <v>659.03459999999995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4.5319672999999998E-2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4.7798970000000001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288.49304000000001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119.48260999999999</v>
      </c>
      <c r="AX46" s="66" t="s">
        <v>331</v>
      </c>
      <c r="AY46" s="66"/>
      <c r="AZ46" s="66"/>
      <c r="BA46" s="66"/>
      <c r="BB46" s="66"/>
      <c r="BC46" s="66"/>
      <c r="BE46" s="66" t="s">
        <v>332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4" sqref="F1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336</v>
      </c>
      <c r="B2" s="62" t="s">
        <v>337</v>
      </c>
      <c r="C2" s="62" t="s">
        <v>333</v>
      </c>
      <c r="D2" s="62">
        <v>50</v>
      </c>
      <c r="E2" s="62">
        <v>2797.3440000000001</v>
      </c>
      <c r="F2" s="62">
        <v>481.48311999999999</v>
      </c>
      <c r="G2" s="62">
        <v>46.385483000000001</v>
      </c>
      <c r="H2" s="62">
        <v>25.780381999999999</v>
      </c>
      <c r="I2" s="62">
        <v>20.6051</v>
      </c>
      <c r="J2" s="62">
        <v>87.263859999999994</v>
      </c>
      <c r="K2" s="62">
        <v>50.025322000000003</v>
      </c>
      <c r="L2" s="62">
        <v>37.23854</v>
      </c>
      <c r="M2" s="62">
        <v>30.229161999999999</v>
      </c>
      <c r="N2" s="62">
        <v>2.6827116000000002</v>
      </c>
      <c r="O2" s="62">
        <v>15.683517</v>
      </c>
      <c r="P2" s="62">
        <v>1113.0425</v>
      </c>
      <c r="Q2" s="62">
        <v>34.745182</v>
      </c>
      <c r="R2" s="62">
        <v>657.48364000000004</v>
      </c>
      <c r="S2" s="62">
        <v>107.626434</v>
      </c>
      <c r="T2" s="62">
        <v>6598.2866000000004</v>
      </c>
      <c r="U2" s="62">
        <v>5.8100719999999999</v>
      </c>
      <c r="V2" s="62">
        <v>24.389492000000001</v>
      </c>
      <c r="W2" s="62">
        <v>287.88995</v>
      </c>
      <c r="X2" s="62">
        <v>149.91432</v>
      </c>
      <c r="Y2" s="62">
        <v>2.1886823</v>
      </c>
      <c r="Z2" s="62">
        <v>1.7020028</v>
      </c>
      <c r="AA2" s="62">
        <v>24.374417999999999</v>
      </c>
      <c r="AB2" s="62">
        <v>3.002777</v>
      </c>
      <c r="AC2" s="62">
        <v>647.77923999999996</v>
      </c>
      <c r="AD2" s="62">
        <v>9.5650969999999997</v>
      </c>
      <c r="AE2" s="62">
        <v>2.4794977</v>
      </c>
      <c r="AF2" s="62">
        <v>2.1147562999999998</v>
      </c>
      <c r="AG2" s="62">
        <v>631.6164</v>
      </c>
      <c r="AH2" s="62">
        <v>411.66300000000001</v>
      </c>
      <c r="AI2" s="62">
        <v>219.95343</v>
      </c>
      <c r="AJ2" s="62">
        <v>1590.5107</v>
      </c>
      <c r="AK2" s="62">
        <v>8033.9516999999996</v>
      </c>
      <c r="AL2" s="62">
        <v>148.06548000000001</v>
      </c>
      <c r="AM2" s="62">
        <v>4347.8119999999999</v>
      </c>
      <c r="AN2" s="62">
        <v>145.80530999999999</v>
      </c>
      <c r="AO2" s="62">
        <v>18.699791000000001</v>
      </c>
      <c r="AP2" s="62">
        <v>14.094633999999999</v>
      </c>
      <c r="AQ2" s="62">
        <v>4.6051570000000002</v>
      </c>
      <c r="AR2" s="62">
        <v>14.284902000000001</v>
      </c>
      <c r="AS2" s="62">
        <v>659.03459999999995</v>
      </c>
      <c r="AT2" s="62">
        <v>4.5319672999999998E-2</v>
      </c>
      <c r="AU2" s="62">
        <v>4.7798970000000001</v>
      </c>
      <c r="AV2" s="62">
        <v>288.49304000000001</v>
      </c>
      <c r="AW2" s="62">
        <v>119.48260999999999</v>
      </c>
      <c r="AX2" s="62">
        <v>0.24743855000000001</v>
      </c>
      <c r="AY2" s="62">
        <v>1.1195261000000001</v>
      </c>
      <c r="AZ2" s="62">
        <v>287.13263000000001</v>
      </c>
      <c r="BA2" s="62">
        <v>46.599159999999998</v>
      </c>
      <c r="BB2" s="62">
        <v>14.060544</v>
      </c>
      <c r="BC2" s="62">
        <v>17.487873</v>
      </c>
      <c r="BD2" s="62">
        <v>15.036306</v>
      </c>
      <c r="BE2" s="62">
        <v>1.4004477</v>
      </c>
      <c r="BF2" s="62">
        <v>4.2504689999999998</v>
      </c>
      <c r="BG2" s="62">
        <v>1.1518281E-3</v>
      </c>
      <c r="BH2" s="62">
        <v>1.1766721500000001E-2</v>
      </c>
      <c r="BI2" s="62">
        <v>1.0887888E-2</v>
      </c>
      <c r="BJ2" s="62">
        <v>6.2890484999999996E-2</v>
      </c>
      <c r="BK2" s="62">
        <v>8.8602166000000004E-5</v>
      </c>
      <c r="BL2" s="62">
        <v>0.41249722</v>
      </c>
      <c r="BM2" s="62">
        <v>5.0102120000000001</v>
      </c>
      <c r="BN2" s="62">
        <v>1.2206432</v>
      </c>
      <c r="BO2" s="62">
        <v>70.052443999999994</v>
      </c>
      <c r="BP2" s="62">
        <v>13.624613999999999</v>
      </c>
      <c r="BQ2" s="62">
        <v>22.235907000000001</v>
      </c>
      <c r="BR2" s="62">
        <v>82.114654999999999</v>
      </c>
      <c r="BS2" s="62">
        <v>28.239227</v>
      </c>
      <c r="BT2" s="62">
        <v>15.167920000000001</v>
      </c>
      <c r="BU2" s="62">
        <v>7.9408290000000006E-2</v>
      </c>
      <c r="BV2" s="62">
        <v>0.11491365000000001</v>
      </c>
      <c r="BW2" s="62">
        <v>1.0381536</v>
      </c>
      <c r="BX2" s="62">
        <v>1.9699930999999999</v>
      </c>
      <c r="BY2" s="62">
        <v>0.13124394</v>
      </c>
      <c r="BZ2" s="62">
        <v>6.0326884999999998E-4</v>
      </c>
      <c r="CA2" s="62">
        <v>0.82361669999999998</v>
      </c>
      <c r="CB2" s="62">
        <v>5.9594510000000003E-2</v>
      </c>
      <c r="CC2" s="62">
        <v>0.15759194000000001</v>
      </c>
      <c r="CD2" s="62">
        <v>2.6030033000000001</v>
      </c>
      <c r="CE2" s="62">
        <v>7.5473670000000007E-2</v>
      </c>
      <c r="CF2" s="62">
        <v>0.81612134000000003</v>
      </c>
      <c r="CG2" s="62">
        <v>2.4750000000000001E-7</v>
      </c>
      <c r="CH2" s="62">
        <v>6.3844310000000001E-2</v>
      </c>
      <c r="CI2" s="62">
        <v>6.3704499999999997E-3</v>
      </c>
      <c r="CJ2" s="62">
        <v>5.7375325999999998</v>
      </c>
      <c r="CK2" s="62">
        <v>2.0767111000000001E-2</v>
      </c>
      <c r="CL2" s="62">
        <v>0.83780926</v>
      </c>
      <c r="CM2" s="62">
        <v>4.5996160000000001</v>
      </c>
      <c r="CN2" s="62">
        <v>3323.7896000000001</v>
      </c>
      <c r="CO2" s="62">
        <v>5635.5502999999999</v>
      </c>
      <c r="CP2" s="62">
        <v>3134.002</v>
      </c>
      <c r="CQ2" s="62">
        <v>1242.4235000000001</v>
      </c>
      <c r="CR2" s="62">
        <v>628.84576000000004</v>
      </c>
      <c r="CS2" s="62">
        <v>696.49</v>
      </c>
      <c r="CT2" s="62">
        <v>3183.7885999999999</v>
      </c>
      <c r="CU2" s="62">
        <v>1793.9127000000001</v>
      </c>
      <c r="CV2" s="62">
        <v>2167.4859999999999</v>
      </c>
      <c r="CW2" s="62">
        <v>2038.7090000000001</v>
      </c>
      <c r="CX2" s="62">
        <v>628.94749999999999</v>
      </c>
      <c r="CY2" s="62">
        <v>4381.2227000000003</v>
      </c>
      <c r="CZ2" s="62">
        <v>2023.0135</v>
      </c>
      <c r="DA2" s="62">
        <v>4678.1790000000001</v>
      </c>
      <c r="DB2" s="62">
        <v>4820.4135999999999</v>
      </c>
      <c r="DC2" s="62">
        <v>6310.7255999999998</v>
      </c>
      <c r="DD2" s="62">
        <v>10169.824000000001</v>
      </c>
      <c r="DE2" s="62">
        <v>2066.6604000000002</v>
      </c>
      <c r="DF2" s="62">
        <v>5367.7579999999998</v>
      </c>
      <c r="DG2" s="62">
        <v>2328.0812999999998</v>
      </c>
      <c r="DH2" s="62">
        <v>137.63246000000001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46.599159999999998</v>
      </c>
      <c r="B6">
        <f>BB2</f>
        <v>14.060544</v>
      </c>
      <c r="C6">
        <f>BC2</f>
        <v>17.487873</v>
      </c>
      <c r="D6">
        <f>BD2</f>
        <v>15.036306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25513</v>
      </c>
      <c r="C2" s="57">
        <f ca="1">YEAR(TODAY())-YEAR(B2)+IF(TODAY()&gt;=DATE(YEAR(TODAY()),MONTH(B2),DAY(B2)),0,-1)</f>
        <v>50</v>
      </c>
      <c r="E2" s="53">
        <v>170</v>
      </c>
      <c r="F2" s="54" t="s">
        <v>40</v>
      </c>
      <c r="G2" s="53">
        <v>62</v>
      </c>
      <c r="H2" s="52" t="s">
        <v>42</v>
      </c>
      <c r="I2" s="73">
        <f>ROUND(G3/E3^2,1)</f>
        <v>21.5</v>
      </c>
    </row>
    <row r="3" spans="1:9">
      <c r="E3" s="52">
        <f>E2/100</f>
        <v>1.7</v>
      </c>
      <c r="F3" s="52" t="s">
        <v>41</v>
      </c>
      <c r="G3" s="52">
        <f>G2</f>
        <v>62</v>
      </c>
      <c r="H3" s="52" t="s">
        <v>42</v>
      </c>
      <c r="I3" s="73"/>
    </row>
    <row r="4" spans="1:9">
      <c r="A4" t="s">
        <v>274</v>
      </c>
    </row>
    <row r="5" spans="1:9">
      <c r="B5" s="61">
        <v>43875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김학봉, ID : H1700032)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21일 16:29:51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43875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50</v>
      </c>
      <c r="G12" s="152"/>
      <c r="H12" s="152"/>
      <c r="I12" s="152"/>
      <c r="K12" s="123">
        <f>'개인정보 및 신체계측 입력'!E2</f>
        <v>170</v>
      </c>
      <c r="L12" s="124"/>
      <c r="M12" s="117">
        <f>'개인정보 및 신체계측 입력'!G2</f>
        <v>62</v>
      </c>
      <c r="N12" s="118"/>
      <c r="O12" s="113" t="s">
        <v>272</v>
      </c>
      <c r="P12" s="107"/>
      <c r="Q12" s="110">
        <f>'개인정보 및 신체계측 입력'!I2</f>
        <v>21.5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김학봉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78.272999999999996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7.5410000000000004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14.186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9.4</v>
      </c>
      <c r="L72" s="37" t="s">
        <v>54</v>
      </c>
      <c r="M72" s="37">
        <f>ROUND('DRIs DATA'!K8,1)</f>
        <v>6.8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87.66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203.25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149.91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200.19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78.95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535.6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187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2020-02-21T07:33:35Z</dcterms:modified>
</cp:coreProperties>
</file>