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7_췌장암_Pancreatic\결과지 생성중\"/>
    </mc:Choice>
  </mc:AlternateContent>
  <bookViews>
    <workbookView xWindow="0" yWindow="0" windowWidth="15360" windowHeight="92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<sst xmlns="http://schemas.openxmlformats.org/spreadsheetml/2006/main" count="692" uniqueCount="345">
  <si>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</si>
  <si>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</si>
  <si>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</si>
  <si>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</si>
  <si>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</si>
  <si>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</si>
  <si>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</si>
  <si>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</si>
  <si>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</si>
  <si>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</si>
  <si>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</si>
  <si>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</si>
  <si>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</si>
  <si>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</si>
  <si>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</si>
  <si>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</si>
  <si>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</si>
  <si>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</si>
  <si>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</si>
  <si>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</si>
  <si>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</si>
  <si>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</si>
  <si>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</si>
  <si>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</si>
  <si>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</si>
  <si>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</si>
  <si>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</si>
  <si>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</si>
  <si>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</si>
  <si>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</si>
  <si>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</si>
  <si>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</si>
  <si>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</si>
  <si>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</si>
  <si>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</si>
  <si>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</si>
  <si>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</si>
  <si>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</si>
  <si>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</si>
  <si>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</si>
  <si>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</si>
  <si>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</si>
  <si>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</si>
  <si>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</si>
  <si>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</si>
  <si>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</si>
  <si>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</si>
  <si>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</si>
  <si>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</si>
  <si>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</si>
  <si>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</si>
  <si>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</si>
  <si>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</si>
  <si>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</si>
  <si>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</si>
  <si>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</si>
  <si>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</si>
  <si>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</si>
  <si>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</si>
  <si>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</si>
  <si>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</si>
  <si>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</si>
  <si>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</si>
  <si>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</si>
  <si>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</si>
  <si>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</si>
  <si>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</si>
  <si>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</si>
  <si>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</si>
  <si>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</si>
  <si>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</si>
  <si>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</si>
  <si>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</si>
  <si>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</si>
  <si>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</si>
  <si>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</si>
  <si>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</si>
  <si>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</si>
  <si>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</si>
  <si>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</si>
  <si>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</si>
  <si>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</si>
  <si>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</si>
  <si>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</si>
  <si>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</si>
  <si>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</si>
  <si>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</si>
  <si>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</si>
  <si>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</si>
  <si>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</si>
  <si>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</si>
  <si>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</si>
  <si>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</si>
  <si>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</si>
  <si>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</si>
  <si>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</si>
  <si>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</si>
  <si>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</si>
  <si>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</si>
  <si>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</si>
  <si>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</si>
  <si>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</si>
  <si>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</si>
  <si>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</si>
  <si>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</si>
  <si>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</si>
  <si>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</si>
  <si>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</si>
  <si>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</si>
  <si>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</si>
  <si>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</si>
  <si>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</si>
  <si>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</si>
  <si>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</si>
  <si>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</si>
  <si>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</si>
  <si>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</si>
  <si>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</si>
  <si>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</si>
  <si>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</si>
  <si>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</si>
  <si>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</si>
  <si>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</si>
  <si>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</si>
  <si>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</si>
  <si>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</si>
  <si>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</si>
  <si>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</si>
  <si>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</si>
  <si>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</si>
  <si>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</si>
  <si>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</si>
  <si>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</si>
  <si>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</si>
  <si>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</si>
  <si>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</si>
  <si>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</si>
  <si>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</si>
  <si>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</si>
  <si>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</si>
  <si>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</si>
  <si>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</si>
  <si>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</si>
  <si>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</si>
  <si>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</si>
  <si>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</si>
  <si>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</si>
  <si>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</si>
  <si>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</si>
  <si>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</si>
  <si>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</si>
  <si>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</si>
  <si>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</si>
  <si>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</si>
  <si>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</si>
  <si>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</si>
  <si>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</si>
  <si>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</si>
  <si>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</si>
  <si>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</si>
  <si>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</si>
  <si>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</si>
  <si>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</si>
  <si>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</si>
  <si>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</si>
  <si>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</si>
  <si>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</si>
  <si>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</si>
  <si>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</si>
  <si>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</si>
  <si>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</si>
  <si>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</si>
  <si>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</si>
  <si>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</si>
  <si>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</si>
  <si>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</si>
  <si>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</si>
  <si>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</si>
  <si>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</si>
  <si>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</si>
  <si>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</si>
  <si>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</si>
  <si>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</si>
  <si>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</si>
  <si>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</si>
  <si>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</si>
  <si>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</si>
  <si>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</si>
  <si>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</si>
  <si>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</si>
  <si>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</si>
  <si>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</si>
  <si>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</si>
  <si>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</si>
  <si>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</si>
  <si>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</si>
  <si>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</si>
  <si>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</si>
  <si>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</si>
  <si>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</si>
  <si>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</si>
  <si>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</si>
  <si>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</si>
  <si>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</si>
  <si>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</si>
  <si>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</si>
  <si>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</si>
  <si>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</si>
  <si>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</si>
  <si>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</si>
  <si>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</si>
  <si>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</si>
  <si>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</si>
  <si>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</si>
  <si>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</si>
  <si>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</si>
  <si>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</si>
  <si>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</si>
  <si>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</si>
  <si>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</si>
  <si>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</si>
  <si>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</si>
  <si>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</si>
  <si>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</si>
  <si>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</si>
  <si>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</si>
  <si>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</si>
  <si>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</si>
  <si>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</si>
  <si>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</si>
  <si>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</si>
  <si>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</si>
  <si>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</si>
  <si>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</si>
  <si>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</si>
  <si>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</si>
  <si>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</si>
  <si>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</si>
  <si>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</si>
  <si>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</si>
  <si>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</si>
  <si>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</si>
  <si>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</si>
  <si>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</si>
  <si>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</si>
  <si>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</si>
  <si>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</si>
  <si>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</si>
  <si>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</si>
  <si>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</si>
  <si>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</si>
  <si>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</si>
  <si>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</si>
  <si>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</si>
  <si>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</si>
  <si>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</si>
  <si>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</si>
  <si>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</si>
  <si>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</si>
  <si>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</si>
  <si>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</si>
  <si>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</si>
  <si>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</si>
  <si>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</si>
  <si>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</si>
  <si>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</si>
  <si>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</si>
  <si>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</si>
  <si>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</si>
  <si>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</si>
  <si>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</si>
  <si>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</si>
  <si>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</si>
  <si>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</si>
  <si>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</si>
  <si>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</si>
  <si>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</si>
  <si>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이영숙, ID : H1700044)</t>
  </si>
  <si>
    <t>출력시각</t>
    <phoneticPr fontId="1" type="noConversion"/>
  </si>
  <si>
    <t>2020년 05월 27일 09:43:22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</si>
  <si>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</si>
  <si>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</si>
  <si>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</si>
  <si>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</si>
  <si>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</si>
  <si>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</si>
  <si>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</si>
  <si>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</si>
  <si>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</si>
  <si>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</si>
  <si>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</si>
  <si>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</si>
  <si>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</si>
  <si>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</si>
  <si>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</si>
  <si>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</si>
  <si>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</si>
  <si>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</si>
  <si>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</si>
  <si>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</si>
  <si>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</si>
  <si>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</si>
  <si>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</si>
  <si>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</si>
  <si>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</si>
  <si>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</si>
  <si>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</si>
  <si>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</si>
  <si>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</si>
  <si>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</si>
  <si>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</si>
  <si>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</si>
  <si>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</si>
  <si>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</si>
  <si>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</si>
  <si>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</si>
  <si>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</si>
  <si>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</si>
  <si>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</si>
  <si>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</si>
  <si>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</si>
  <si>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</si>
  <si>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</si>
  <si>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</si>
  <si>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</si>
  <si>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</si>
  <si>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</si>
  <si>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</si>
  <si>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</si>
  <si>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</si>
  <si>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</si>
  <si>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</si>
  <si>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</si>
  <si>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</si>
  <si>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</si>
  <si>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</si>
  <si>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</si>
  <si>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</si>
  <si>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</si>
  <si>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</si>
  <si>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</si>
  <si>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</si>
  <si>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H1700044</t>
  </si>
  <si>
    <t>이영숙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</si>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</sst>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126.62828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894656"/>
        <c:axId val="439894264"/>
      </c:barChart>
      <c:catAx>
        <c:axId val="43989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894264"/>
        <c:crosses val="autoZero"/>
        <c:auto val="1"/>
        <c:lblAlgn val="ctr"/>
        <c:lblOffset val="100"/>
        <c:noMultiLvlLbl val="0"/>
      </c:catAx>
      <c:valAx>
        <c:axId val="43989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89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7.5532120000000003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8442528"/>
        <c:axId val="378442920"/>
      </c:barChart>
      <c:catAx>
        <c:axId val="37844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8442920"/>
        <c:crosses val="autoZero"/>
        <c:auto val="1"/>
        <c:lblAlgn val="ctr"/>
        <c:lblOffset val="100"/>
        <c:noMultiLvlLbl val="0"/>
      </c:catAx>
      <c:valAx>
        <c:axId val="37844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844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2.2343036999999999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8443704"/>
        <c:axId val="378444096"/>
      </c:barChart>
      <c:catAx>
        <c:axId val="37844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8444096"/>
        <c:crosses val="autoZero"/>
        <c:auto val="1"/>
        <c:lblAlgn val="ctr"/>
        <c:lblOffset val="100"/>
        <c:noMultiLvlLbl val="0"/>
      </c:catAx>
      <c:valAx>
        <c:axId val="37844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844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2770.6577000000002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8445272"/>
        <c:axId val="378445664"/>
      </c:barChart>
      <c:catAx>
        <c:axId val="37844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8445664"/>
        <c:crosses val="autoZero"/>
        <c:auto val="1"/>
        <c:lblAlgn val="ctr"/>
        <c:lblOffset val="100"/>
        <c:noMultiLvlLbl val="0"/>
      </c:catAx>
      <c:valAx>
        <c:axId val="378445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844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6796.4880000000003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8446448"/>
        <c:axId val="378441352"/>
      </c:barChart>
      <c:catAx>
        <c:axId val="37844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8441352"/>
        <c:crosses val="autoZero"/>
        <c:auto val="1"/>
        <c:lblAlgn val="ctr"/>
        <c:lblOffset val="100"/>
        <c:noMultiLvlLbl val="0"/>
      </c:catAx>
      <c:valAx>
        <c:axId val="378441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844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1330.5615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8449192"/>
        <c:axId val="521087488"/>
      </c:barChart>
      <c:catAx>
        <c:axId val="37844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7488"/>
        <c:crosses val="autoZero"/>
        <c:auto val="1"/>
        <c:lblAlgn val="ctr"/>
        <c:lblOffset val="100"/>
        <c:noMultiLvlLbl val="0"/>
      </c:catAx>
      <c:valAx>
        <c:axId val="52108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844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231.26682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87880"/>
        <c:axId val="521088272"/>
      </c:barChart>
      <c:catAx>
        <c:axId val="52108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8272"/>
        <c:crosses val="autoZero"/>
        <c:auto val="1"/>
        <c:lblAlgn val="ctr"/>
        <c:lblOffset val="100"/>
        <c:noMultiLvlLbl val="0"/>
      </c:catAx>
      <c:valAx>
        <c:axId val="52108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8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19.012516000000002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89056"/>
        <c:axId val="521089448"/>
      </c:barChart>
      <c:catAx>
        <c:axId val="52108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9448"/>
        <c:crosses val="autoZero"/>
        <c:auto val="1"/>
        <c:lblAlgn val="ctr"/>
        <c:lblOffset val="100"/>
        <c:noMultiLvlLbl val="0"/>
      </c:catAx>
      <c:valAx>
        <c:axId val="521089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8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1230.9579000000001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90232"/>
        <c:axId val="521090624"/>
      </c:barChart>
      <c:catAx>
        <c:axId val="52109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90624"/>
        <c:crosses val="autoZero"/>
        <c:auto val="1"/>
        <c:lblAlgn val="ctr"/>
        <c:lblOffset val="100"/>
        <c:noMultiLvlLbl val="0"/>
      </c:catAx>
      <c:valAx>
        <c:axId val="5210906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9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9.2836805000000005E-3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91408"/>
        <c:axId val="521091800"/>
      </c:barChart>
      <c:catAx>
        <c:axId val="52109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91800"/>
        <c:crosses val="autoZero"/>
        <c:auto val="1"/>
        <c:lblAlgn val="ctr"/>
        <c:lblOffset val="100"/>
        <c:noMultiLvlLbl val="0"/>
      </c:catAx>
      <c:valAx>
        <c:axId val="521091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9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5.1544957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92584"/>
        <c:axId val="521092976"/>
      </c:barChart>
      <c:catAx>
        <c:axId val="52109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92976"/>
        <c:crosses val="autoZero"/>
        <c:auto val="1"/>
        <c:lblAlgn val="ctr"/>
        <c:lblOffset val="100"/>
        <c:noMultiLvlLbl val="0"/>
      </c:catAx>
      <c:valAx>
        <c:axId val="52109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92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41.113660000000003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909160"/>
        <c:axId val="439908768"/>
      </c:barChart>
      <c:catAx>
        <c:axId val="43990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908768"/>
        <c:crosses val="autoZero"/>
        <c:auto val="1"/>
        <c:lblAlgn val="ctr"/>
        <c:lblOffset val="100"/>
        <c:noMultiLvlLbl val="0"/>
      </c:catAx>
      <c:valAx>
        <c:axId val="439908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90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1163.9065000000001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94152"/>
        <c:axId val="521094544"/>
      </c:barChart>
      <c:catAx>
        <c:axId val="52109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94544"/>
        <c:crosses val="autoZero"/>
        <c:auto val="1"/>
        <c:lblAlgn val="ctr"/>
        <c:lblOffset val="100"/>
        <c:noMultiLvlLbl val="0"/>
      </c:catAx>
      <c:valAx>
        <c:axId val="52109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9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146.64279999999999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94936"/>
        <c:axId val="521095328"/>
      </c:barChart>
      <c:catAx>
        <c:axId val="521094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95328"/>
        <c:crosses val="autoZero"/>
        <c:auto val="1"/>
        <c:lblAlgn val="ctr"/>
        <c:lblOffset val="100"/>
        <c:noMultiLvlLbl val="0"/>
      </c:catAx>
      <c:valAx>
        <c:axId val="521095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94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5.61</c:v>
                </c:pt>
                <c:pt idx="1">
                  <c:v>13.676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1096112"/>
        <c:axId val="521096504"/>
      </c:barChart>
      <c:catAx>
        <c:axId val="52109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96504"/>
        <c:crosses val="autoZero"/>
        <c:auto val="1"/>
        <c:lblAlgn val="ctr"/>
        <c:lblOffset val="100"/>
        <c:noMultiLvlLbl val="0"/>
      </c:catAx>
      <c:valAx>
        <c:axId val="52109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9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37.599303999999997</c:v>
                </c:pt>
                <c:pt idx="1">
                  <c:v>25.296441999999999</c:v>
                </c:pt>
                <c:pt idx="2">
                  <c:v>20.018263000000001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1361.9492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97680"/>
        <c:axId val="521098072"/>
      </c:barChart>
      <c:catAx>
        <c:axId val="52109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98072"/>
        <c:crosses val="autoZero"/>
        <c:auto val="1"/>
        <c:lblAlgn val="ctr"/>
        <c:lblOffset val="100"/>
        <c:noMultiLvlLbl val="0"/>
      </c:catAx>
      <c:valAx>
        <c:axId val="521098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9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31.136305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98856"/>
        <c:axId val="521099248"/>
      </c:barChart>
      <c:catAx>
        <c:axId val="52109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99248"/>
        <c:crosses val="autoZero"/>
        <c:auto val="1"/>
        <c:lblAlgn val="ctr"/>
        <c:lblOffset val="100"/>
        <c:noMultiLvlLbl val="0"/>
      </c:catAx>
      <c:valAx>
        <c:axId val="521099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9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67.977999999999994</c:v>
                </c:pt>
                <c:pt idx="1">
                  <c:v>13.596</c:v>
                </c:pt>
                <c:pt idx="2">
                  <c:v>18.425999999999998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1100032"/>
        <c:axId val="521100424"/>
      </c:barChart>
      <c:catAx>
        <c:axId val="52110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100424"/>
        <c:crosses val="autoZero"/>
        <c:auto val="1"/>
        <c:lblAlgn val="ctr"/>
        <c:lblOffset val="100"/>
        <c:noMultiLvlLbl val="0"/>
      </c:catAx>
      <c:valAx>
        <c:axId val="52110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10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3201.3292999999999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101208"/>
        <c:axId val="521101600"/>
      </c:barChart>
      <c:catAx>
        <c:axId val="52110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101600"/>
        <c:crosses val="autoZero"/>
        <c:auto val="1"/>
        <c:lblAlgn val="ctr"/>
        <c:lblOffset val="100"/>
        <c:noMultiLvlLbl val="0"/>
      </c:catAx>
      <c:valAx>
        <c:axId val="521101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10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207.23546999999999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102384"/>
        <c:axId val="521102776"/>
      </c:barChart>
      <c:catAx>
        <c:axId val="52110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102776"/>
        <c:crosses val="autoZero"/>
        <c:auto val="1"/>
        <c:lblAlgn val="ctr"/>
        <c:lblOffset val="100"/>
        <c:noMultiLvlLbl val="0"/>
      </c:catAx>
      <c:valAx>
        <c:axId val="521102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10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1959.8958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103560"/>
        <c:axId val="521103952"/>
      </c:barChart>
      <c:catAx>
        <c:axId val="52110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103952"/>
        <c:crosses val="autoZero"/>
        <c:auto val="1"/>
        <c:lblAlgn val="ctr"/>
        <c:lblOffset val="100"/>
        <c:noMultiLvlLbl val="0"/>
      </c:catAx>
      <c:valAx>
        <c:axId val="52110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10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14.987018000000001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907984"/>
        <c:axId val="439907592"/>
      </c:barChart>
      <c:catAx>
        <c:axId val="43990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907592"/>
        <c:crosses val="autoZero"/>
        <c:auto val="1"/>
        <c:lblAlgn val="ctr"/>
        <c:lblOffset val="100"/>
        <c:noMultiLvlLbl val="0"/>
      </c:catAx>
      <c:valAx>
        <c:axId val="439907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90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8742.3359999999993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104736"/>
        <c:axId val="521105128"/>
      </c:barChart>
      <c:catAx>
        <c:axId val="52110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105128"/>
        <c:crosses val="autoZero"/>
        <c:auto val="1"/>
        <c:lblAlgn val="ctr"/>
        <c:lblOffset val="100"/>
        <c:noMultiLvlLbl val="0"/>
      </c:catAx>
      <c:valAx>
        <c:axId val="52110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10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24.084902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105912"/>
        <c:axId val="521106304"/>
      </c:barChart>
      <c:catAx>
        <c:axId val="52110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106304"/>
        <c:crosses val="autoZero"/>
        <c:auto val="1"/>
        <c:lblAlgn val="ctr"/>
        <c:lblOffset val="100"/>
        <c:noMultiLvlLbl val="0"/>
      </c:catAx>
      <c:valAx>
        <c:axId val="52110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10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2.6506023000000001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107088"/>
        <c:axId val="521107480"/>
      </c:barChart>
      <c:catAx>
        <c:axId val="52110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107480"/>
        <c:crosses val="autoZero"/>
        <c:auto val="1"/>
        <c:lblAlgn val="ctr"/>
        <c:lblOffset val="100"/>
        <c:noMultiLvlLbl val="0"/>
      </c:catAx>
      <c:valAx>
        <c:axId val="521107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10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349.53519999999997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907200"/>
        <c:axId val="439906808"/>
      </c:barChart>
      <c:catAx>
        <c:axId val="43990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906808"/>
        <c:crosses val="autoZero"/>
        <c:auto val="1"/>
        <c:lblAlgn val="ctr"/>
        <c:lblOffset val="100"/>
        <c:noMultiLvlLbl val="0"/>
      </c:catAx>
      <c:valAx>
        <c:axId val="439906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9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3.5557820000000002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904848"/>
        <c:axId val="439904456"/>
      </c:barChart>
      <c:catAx>
        <c:axId val="43990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904456"/>
        <c:crosses val="autoZero"/>
        <c:auto val="1"/>
        <c:lblAlgn val="ctr"/>
        <c:lblOffset val="100"/>
        <c:noMultiLvlLbl val="0"/>
      </c:catAx>
      <c:valAx>
        <c:axId val="439904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90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25.237231999999999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903672"/>
        <c:axId val="439903280"/>
      </c:barChart>
      <c:catAx>
        <c:axId val="43990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903280"/>
        <c:crosses val="autoZero"/>
        <c:auto val="1"/>
        <c:lblAlgn val="ctr"/>
        <c:lblOffset val="100"/>
        <c:noMultiLvlLbl val="0"/>
      </c:catAx>
      <c:valAx>
        <c:axId val="439903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903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2.6506023000000001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906024"/>
        <c:axId val="439905632"/>
      </c:barChart>
      <c:catAx>
        <c:axId val="43990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905632"/>
        <c:crosses val="autoZero"/>
        <c:auto val="1"/>
        <c:lblAlgn val="ctr"/>
        <c:lblOffset val="100"/>
        <c:noMultiLvlLbl val="0"/>
      </c:catAx>
      <c:valAx>
        <c:axId val="439905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90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973.47626000000002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8442136"/>
        <c:axId val="378448800"/>
      </c:barChart>
      <c:catAx>
        <c:axId val="37844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8448800"/>
        <c:crosses val="autoZero"/>
        <c:auto val="1"/>
        <c:lblAlgn val="ctr"/>
        <c:lblOffset val="100"/>
        <c:noMultiLvlLbl val="0"/>
      </c:catAx>
      <c:valAx>
        <c:axId val="378448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844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13.873117000000001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8448408"/>
        <c:axId val="378448016"/>
      </c:barChart>
      <c:catAx>
        <c:axId val="37844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8448016"/>
        <c:crosses val="autoZero"/>
        <c:auto val="1"/>
        <c:lblAlgn val="ctr"/>
        <c:lblOffset val="100"/>
        <c:noMultiLvlLbl val="0"/>
      </c:catAx>
      <c:valAx>
        <c:axId val="378448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844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이영숙, ID : H1700044)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27일 09:43:22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3201.3292999999999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126.62828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41.113660000000003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67.977999999999994</v>
      </c>
      <c r="G8" s="59">
        <f>'DRIs DATA 입력'!G8</f>
        <v>13.596</v>
      </c>
      <c r="H8" s="59">
        <f>'DRIs DATA 입력'!H8</f>
        <v>18.425999999999998</v>
      </c>
      <c r="I8" s="46"/>
      <c r="J8" s="59" t="s">
        <v>216</v>
      </c>
      <c r="K8" s="59">
        <f>'DRIs DATA 입력'!K8</f>
        <v>5.61</v>
      </c>
      <c r="L8" s="59">
        <f>'DRIs DATA 입력'!L8</f>
        <v>13.676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1361.9492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31.136305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14.987018000000001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349.53519999999997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207.23546999999999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3.0271137000000001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3.5557820000000002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25.237231999999999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2.6506023000000001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973.47626000000002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13.873117000000001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7.5532120000000003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2.2343036999999999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1959.8958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2770.6577000000002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8742.3359999999993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6796.4880000000003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1330.5615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231.26682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24.084902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19.012516000000002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1230.9579000000001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9.2836805000000005E-3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5.1544957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1163.9065000000001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146.64279999999999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4">
      <c r="A3" s="71" t="s">
        <v>280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281</v>
      </c>
      <c r="B4" s="69"/>
      <c r="C4" s="69"/>
      <c r="E4" s="66" t="s">
        <v>282</v>
      </c>
      <c r="F4" s="67"/>
      <c r="G4" s="67"/>
      <c r="H4" s="68"/>
      <c r="J4" s="66" t="s">
        <v>283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284</v>
      </c>
      <c r="V4" s="69"/>
      <c r="W4" s="69"/>
      <c r="X4" s="69"/>
      <c r="Y4" s="69"/>
      <c r="Z4" s="69"/>
    </row>
    <row r="5" spans="1:27" x14ac:dyDescent="0.4">
      <c r="A5" s="65"/>
      <c r="B5" s="65" t="s">
        <v>285</v>
      </c>
      <c r="C5" s="65" t="s">
        <v>286</v>
      </c>
      <c r="E5" s="65"/>
      <c r="F5" s="65" t="s">
        <v>50</v>
      </c>
      <c r="G5" s="65" t="s">
        <v>287</v>
      </c>
      <c r="H5" s="65" t="s">
        <v>288</v>
      </c>
      <c r="J5" s="65"/>
      <c r="K5" s="65" t="s">
        <v>289</v>
      </c>
      <c r="L5" s="65" t="s">
        <v>290</v>
      </c>
      <c r="N5" s="65"/>
      <c r="O5" s="65" t="s">
        <v>292</v>
      </c>
      <c r="P5" s="65" t="s">
        <v>294</v>
      </c>
      <c r="Q5" s="65" t="s">
        <v>296</v>
      </c>
      <c r="R5" s="65" t="s">
        <v>298</v>
      </c>
      <c r="S5" s="65" t="s">
        <v>299</v>
      </c>
      <c r="U5" s="65"/>
      <c r="V5" s="65" t="s">
        <v>292</v>
      </c>
      <c r="W5" s="65" t="s">
        <v>294</v>
      </c>
      <c r="X5" s="65" t="s">
        <v>296</v>
      </c>
      <c r="Y5" s="65" t="s">
        <v>298</v>
      </c>
      <c r="Z5" s="65" t="s">
        <v>299</v>
      </c>
    </row>
    <row r="6" spans="1:27" x14ac:dyDescent="0.4">
      <c r="A6" s="65" t="s">
        <v>281</v>
      </c>
      <c r="B6" s="65">
        <v>1800</v>
      </c>
      <c r="C6" s="65">
        <v>3201.3292999999999</v>
      </c>
      <c r="E6" s="65" t="s">
        <v>300</v>
      </c>
      <c r="F6" s="65">
        <v>55</v>
      </c>
      <c r="G6" s="65">
        <v>15</v>
      </c>
      <c r="H6" s="65">
        <v>7</v>
      </c>
      <c r="J6" s="65" t="s">
        <v>300</v>
      </c>
      <c r="K6" s="65">
        <v>0.1</v>
      </c>
      <c r="L6" s="65">
        <v>4</v>
      </c>
      <c r="N6" s="65" t="s">
        <v>301</v>
      </c>
      <c r="O6" s="65">
        <v>40</v>
      </c>
      <c r="P6" s="65">
        <v>50</v>
      </c>
      <c r="Q6" s="65">
        <v>0</v>
      </c>
      <c r="R6" s="65">
        <v>0</v>
      </c>
      <c r="S6" s="65">
        <v>126.62828</v>
      </c>
      <c r="U6" s="65" t="s">
        <v>302</v>
      </c>
      <c r="V6" s="65">
        <v>0</v>
      </c>
      <c r="W6" s="65">
        <v>0</v>
      </c>
      <c r="X6" s="65">
        <v>20</v>
      </c>
      <c r="Y6" s="65">
        <v>0</v>
      </c>
      <c r="Z6" s="65">
        <v>41.113660000000003</v>
      </c>
    </row>
    <row r="7" spans="1:27" x14ac:dyDescent="0.4">
      <c r="E7" s="65" t="s">
        <v>303</v>
      </c>
      <c r="F7" s="65">
        <v>65</v>
      </c>
      <c r="G7" s="65">
        <v>30</v>
      </c>
      <c r="H7" s="65">
        <v>20</v>
      </c>
      <c r="J7" s="65" t="s">
        <v>303</v>
      </c>
      <c r="K7" s="65">
        <v>1</v>
      </c>
      <c r="L7" s="65">
        <v>10</v>
      </c>
    </row>
    <row r="8" spans="1:27" x14ac:dyDescent="0.4">
      <c r="E8" s="65" t="s">
        <v>304</v>
      </c>
      <c r="F8" s="65">
        <v>67.977999999999994</v>
      </c>
      <c r="G8" s="65">
        <v>13.596</v>
      </c>
      <c r="H8" s="65">
        <v>18.425999999999998</v>
      </c>
      <c r="J8" s="65" t="s">
        <v>304</v>
      </c>
      <c r="K8" s="65">
        <v>5.61</v>
      </c>
      <c r="L8" s="65">
        <v>13.676</v>
      </c>
    </row>
    <row r="13" spans="1:27" x14ac:dyDescent="0.4">
      <c r="A13" s="70" t="s">
        <v>305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306</v>
      </c>
      <c r="B14" s="69"/>
      <c r="C14" s="69"/>
      <c r="D14" s="69"/>
      <c r="E14" s="69"/>
      <c r="F14" s="69"/>
      <c r="H14" s="69" t="s">
        <v>307</v>
      </c>
      <c r="I14" s="69"/>
      <c r="J14" s="69"/>
      <c r="K14" s="69"/>
      <c r="L14" s="69"/>
      <c r="M14" s="69"/>
      <c r="O14" s="69" t="s">
        <v>308</v>
      </c>
      <c r="P14" s="69"/>
      <c r="Q14" s="69"/>
      <c r="R14" s="69"/>
      <c r="S14" s="69"/>
      <c r="T14" s="69"/>
      <c r="V14" s="69" t="s">
        <v>309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291</v>
      </c>
      <c r="C15" s="65" t="s">
        <v>293</v>
      </c>
      <c r="D15" s="65" t="s">
        <v>295</v>
      </c>
      <c r="E15" s="65" t="s">
        <v>297</v>
      </c>
      <c r="F15" s="65" t="s">
        <v>286</v>
      </c>
      <c r="H15" s="65"/>
      <c r="I15" s="65" t="s">
        <v>291</v>
      </c>
      <c r="J15" s="65" t="s">
        <v>293</v>
      </c>
      <c r="K15" s="65" t="s">
        <v>295</v>
      </c>
      <c r="L15" s="65" t="s">
        <v>297</v>
      </c>
      <c r="M15" s="65" t="s">
        <v>286</v>
      </c>
      <c r="O15" s="65"/>
      <c r="P15" s="65" t="s">
        <v>291</v>
      </c>
      <c r="Q15" s="65" t="s">
        <v>293</v>
      </c>
      <c r="R15" s="65" t="s">
        <v>295</v>
      </c>
      <c r="S15" s="65" t="s">
        <v>297</v>
      </c>
      <c r="T15" s="65" t="s">
        <v>286</v>
      </c>
      <c r="V15" s="65"/>
      <c r="W15" s="65" t="s">
        <v>291</v>
      </c>
      <c r="X15" s="65" t="s">
        <v>293</v>
      </c>
      <c r="Y15" s="65" t="s">
        <v>295</v>
      </c>
      <c r="Z15" s="65" t="s">
        <v>297</v>
      </c>
      <c r="AA15" s="65" t="s">
        <v>286</v>
      </c>
    </row>
    <row r="16" spans="1:27" x14ac:dyDescent="0.4">
      <c r="A16" s="65" t="s">
        <v>310</v>
      </c>
      <c r="B16" s="65">
        <v>430</v>
      </c>
      <c r="C16" s="65">
        <v>600</v>
      </c>
      <c r="D16" s="65">
        <v>0</v>
      </c>
      <c r="E16" s="65">
        <v>3000</v>
      </c>
      <c r="F16" s="65">
        <v>1361.9492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31.136305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14.987018000000001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349.53519999999997</v>
      </c>
    </row>
    <row r="23" spans="1:62" x14ac:dyDescent="0.4">
      <c r="A23" s="70" t="s">
        <v>311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312</v>
      </c>
      <c r="B24" s="69"/>
      <c r="C24" s="69"/>
      <c r="D24" s="69"/>
      <c r="E24" s="69"/>
      <c r="F24" s="69"/>
      <c r="H24" s="69" t="s">
        <v>313</v>
      </c>
      <c r="I24" s="69"/>
      <c r="J24" s="69"/>
      <c r="K24" s="69"/>
      <c r="L24" s="69"/>
      <c r="M24" s="69"/>
      <c r="O24" s="69" t="s">
        <v>314</v>
      </c>
      <c r="P24" s="69"/>
      <c r="Q24" s="69"/>
      <c r="R24" s="69"/>
      <c r="S24" s="69"/>
      <c r="T24" s="69"/>
      <c r="V24" s="69" t="s">
        <v>315</v>
      </c>
      <c r="W24" s="69"/>
      <c r="X24" s="69"/>
      <c r="Y24" s="69"/>
      <c r="Z24" s="69"/>
      <c r="AA24" s="69"/>
      <c r="AC24" s="69" t="s">
        <v>316</v>
      </c>
      <c r="AD24" s="69"/>
      <c r="AE24" s="69"/>
      <c r="AF24" s="69"/>
      <c r="AG24" s="69"/>
      <c r="AH24" s="69"/>
      <c r="AJ24" s="69" t="s">
        <v>317</v>
      </c>
      <c r="AK24" s="69"/>
      <c r="AL24" s="69"/>
      <c r="AM24" s="69"/>
      <c r="AN24" s="69"/>
      <c r="AO24" s="69"/>
      <c r="AQ24" s="69" t="s">
        <v>318</v>
      </c>
      <c r="AR24" s="69"/>
      <c r="AS24" s="69"/>
      <c r="AT24" s="69"/>
      <c r="AU24" s="69"/>
      <c r="AV24" s="69"/>
      <c r="AX24" s="69" t="s">
        <v>319</v>
      </c>
      <c r="AY24" s="69"/>
      <c r="AZ24" s="69"/>
      <c r="BA24" s="69"/>
      <c r="BB24" s="69"/>
      <c r="BC24" s="69"/>
      <c r="BE24" s="69" t="s">
        <v>320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292</v>
      </c>
      <c r="C25" s="65" t="s">
        <v>294</v>
      </c>
      <c r="D25" s="65" t="s">
        <v>296</v>
      </c>
      <c r="E25" s="65" t="s">
        <v>298</v>
      </c>
      <c r="F25" s="65" t="s">
        <v>299</v>
      </c>
      <c r="H25" s="65"/>
      <c r="I25" s="65" t="s">
        <v>292</v>
      </c>
      <c r="J25" s="65" t="s">
        <v>294</v>
      </c>
      <c r="K25" s="65" t="s">
        <v>296</v>
      </c>
      <c r="L25" s="65" t="s">
        <v>298</v>
      </c>
      <c r="M25" s="65" t="s">
        <v>299</v>
      </c>
      <c r="O25" s="65"/>
      <c r="P25" s="65" t="s">
        <v>292</v>
      </c>
      <c r="Q25" s="65" t="s">
        <v>294</v>
      </c>
      <c r="R25" s="65" t="s">
        <v>296</v>
      </c>
      <c r="S25" s="65" t="s">
        <v>298</v>
      </c>
      <c r="T25" s="65" t="s">
        <v>299</v>
      </c>
      <c r="V25" s="65"/>
      <c r="W25" s="65" t="s">
        <v>292</v>
      </c>
      <c r="X25" s="65" t="s">
        <v>294</v>
      </c>
      <c r="Y25" s="65" t="s">
        <v>296</v>
      </c>
      <c r="Z25" s="65" t="s">
        <v>298</v>
      </c>
      <c r="AA25" s="65" t="s">
        <v>299</v>
      </c>
      <c r="AC25" s="65"/>
      <c r="AD25" s="65" t="s">
        <v>292</v>
      </c>
      <c r="AE25" s="65" t="s">
        <v>294</v>
      </c>
      <c r="AF25" s="65" t="s">
        <v>296</v>
      </c>
      <c r="AG25" s="65" t="s">
        <v>298</v>
      </c>
      <c r="AH25" s="65" t="s">
        <v>299</v>
      </c>
      <c r="AJ25" s="65"/>
      <c r="AK25" s="65" t="s">
        <v>292</v>
      </c>
      <c r="AL25" s="65" t="s">
        <v>294</v>
      </c>
      <c r="AM25" s="65" t="s">
        <v>296</v>
      </c>
      <c r="AN25" s="65" t="s">
        <v>298</v>
      </c>
      <c r="AO25" s="65" t="s">
        <v>299</v>
      </c>
      <c r="AQ25" s="65"/>
      <c r="AR25" s="65" t="s">
        <v>292</v>
      </c>
      <c r="AS25" s="65" t="s">
        <v>294</v>
      </c>
      <c r="AT25" s="65" t="s">
        <v>296</v>
      </c>
      <c r="AU25" s="65" t="s">
        <v>298</v>
      </c>
      <c r="AV25" s="65" t="s">
        <v>299</v>
      </c>
      <c r="AX25" s="65"/>
      <c r="AY25" s="65" t="s">
        <v>292</v>
      </c>
      <c r="AZ25" s="65" t="s">
        <v>294</v>
      </c>
      <c r="BA25" s="65" t="s">
        <v>296</v>
      </c>
      <c r="BB25" s="65" t="s">
        <v>298</v>
      </c>
      <c r="BC25" s="65" t="s">
        <v>299</v>
      </c>
      <c r="BE25" s="65"/>
      <c r="BF25" s="65" t="s">
        <v>292</v>
      </c>
      <c r="BG25" s="65" t="s">
        <v>294</v>
      </c>
      <c r="BH25" s="65" t="s">
        <v>296</v>
      </c>
      <c r="BI25" s="65" t="s">
        <v>298</v>
      </c>
      <c r="BJ25" s="65" t="s">
        <v>299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207.23546999999999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3.0271137000000001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3.5557820000000002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25.237231999999999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2.6506023000000001</v>
      </c>
      <c r="AJ26" s="65" t="s">
        <v>321</v>
      </c>
      <c r="AK26" s="65">
        <v>320</v>
      </c>
      <c r="AL26" s="65">
        <v>400</v>
      </c>
      <c r="AM26" s="65">
        <v>0</v>
      </c>
      <c r="AN26" s="65">
        <v>1000</v>
      </c>
      <c r="AO26" s="65">
        <v>973.47626000000002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13.873117000000001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7.5532120000000003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2.2343036999999999</v>
      </c>
    </row>
    <row r="33" spans="1:68" x14ac:dyDescent="0.4">
      <c r="A33" s="70" t="s">
        <v>322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323</v>
      </c>
      <c r="B34" s="69"/>
      <c r="C34" s="69"/>
      <c r="D34" s="69"/>
      <c r="E34" s="69"/>
      <c r="F34" s="69"/>
      <c r="H34" s="69" t="s">
        <v>324</v>
      </c>
      <c r="I34" s="69"/>
      <c r="J34" s="69"/>
      <c r="K34" s="69"/>
      <c r="L34" s="69"/>
      <c r="M34" s="69"/>
      <c r="O34" s="69" t="s">
        <v>325</v>
      </c>
      <c r="P34" s="69"/>
      <c r="Q34" s="69"/>
      <c r="R34" s="69"/>
      <c r="S34" s="69"/>
      <c r="T34" s="69"/>
      <c r="V34" s="69" t="s">
        <v>326</v>
      </c>
      <c r="W34" s="69"/>
      <c r="X34" s="69"/>
      <c r="Y34" s="69"/>
      <c r="Z34" s="69"/>
      <c r="AA34" s="69"/>
      <c r="AC34" s="69" t="s">
        <v>327</v>
      </c>
      <c r="AD34" s="69"/>
      <c r="AE34" s="69"/>
      <c r="AF34" s="69"/>
      <c r="AG34" s="69"/>
      <c r="AH34" s="69"/>
      <c r="AJ34" s="69" t="s">
        <v>328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292</v>
      </c>
      <c r="C35" s="65" t="s">
        <v>294</v>
      </c>
      <c r="D35" s="65" t="s">
        <v>296</v>
      </c>
      <c r="E35" s="65" t="s">
        <v>298</v>
      </c>
      <c r="F35" s="65" t="s">
        <v>299</v>
      </c>
      <c r="H35" s="65"/>
      <c r="I35" s="65" t="s">
        <v>292</v>
      </c>
      <c r="J35" s="65" t="s">
        <v>294</v>
      </c>
      <c r="K35" s="65" t="s">
        <v>296</v>
      </c>
      <c r="L35" s="65" t="s">
        <v>298</v>
      </c>
      <c r="M35" s="65" t="s">
        <v>299</v>
      </c>
      <c r="O35" s="65"/>
      <c r="P35" s="65" t="s">
        <v>292</v>
      </c>
      <c r="Q35" s="65" t="s">
        <v>294</v>
      </c>
      <c r="R35" s="65" t="s">
        <v>296</v>
      </c>
      <c r="S35" s="65" t="s">
        <v>298</v>
      </c>
      <c r="T35" s="65" t="s">
        <v>299</v>
      </c>
      <c r="V35" s="65"/>
      <c r="W35" s="65" t="s">
        <v>292</v>
      </c>
      <c r="X35" s="65" t="s">
        <v>294</v>
      </c>
      <c r="Y35" s="65" t="s">
        <v>296</v>
      </c>
      <c r="Z35" s="65" t="s">
        <v>298</v>
      </c>
      <c r="AA35" s="65" t="s">
        <v>299</v>
      </c>
      <c r="AC35" s="65"/>
      <c r="AD35" s="65" t="s">
        <v>292</v>
      </c>
      <c r="AE35" s="65" t="s">
        <v>294</v>
      </c>
      <c r="AF35" s="65" t="s">
        <v>296</v>
      </c>
      <c r="AG35" s="65" t="s">
        <v>298</v>
      </c>
      <c r="AH35" s="65" t="s">
        <v>299</v>
      </c>
      <c r="AJ35" s="65"/>
      <c r="AK35" s="65" t="s">
        <v>292</v>
      </c>
      <c r="AL35" s="65" t="s">
        <v>294</v>
      </c>
      <c r="AM35" s="65" t="s">
        <v>296</v>
      </c>
      <c r="AN35" s="65" t="s">
        <v>298</v>
      </c>
      <c r="AO35" s="65" t="s">
        <v>299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1959.8958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2770.6577000000002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8742.3359999999993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6796.4880000000003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1330.5615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231.26682</v>
      </c>
    </row>
    <row r="43" spans="1:68" x14ac:dyDescent="0.4">
      <c r="A43" s="70" t="s">
        <v>329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330</v>
      </c>
      <c r="B44" s="69"/>
      <c r="C44" s="69"/>
      <c r="D44" s="69"/>
      <c r="E44" s="69"/>
      <c r="F44" s="69"/>
      <c r="H44" s="69" t="s">
        <v>331</v>
      </c>
      <c r="I44" s="69"/>
      <c r="J44" s="69"/>
      <c r="K44" s="69"/>
      <c r="L44" s="69"/>
      <c r="M44" s="69"/>
      <c r="O44" s="69" t="s">
        <v>332</v>
      </c>
      <c r="P44" s="69"/>
      <c r="Q44" s="69"/>
      <c r="R44" s="69"/>
      <c r="S44" s="69"/>
      <c r="T44" s="69"/>
      <c r="V44" s="69" t="s">
        <v>333</v>
      </c>
      <c r="W44" s="69"/>
      <c r="X44" s="69"/>
      <c r="Y44" s="69"/>
      <c r="Z44" s="69"/>
      <c r="AA44" s="69"/>
      <c r="AC44" s="69" t="s">
        <v>334</v>
      </c>
      <c r="AD44" s="69"/>
      <c r="AE44" s="69"/>
      <c r="AF44" s="69"/>
      <c r="AG44" s="69"/>
      <c r="AH44" s="69"/>
      <c r="AJ44" s="69" t="s">
        <v>335</v>
      </c>
      <c r="AK44" s="69"/>
      <c r="AL44" s="69"/>
      <c r="AM44" s="69"/>
      <c r="AN44" s="69"/>
      <c r="AO44" s="69"/>
      <c r="AQ44" s="69" t="s">
        <v>336</v>
      </c>
      <c r="AR44" s="69"/>
      <c r="AS44" s="69"/>
      <c r="AT44" s="69"/>
      <c r="AU44" s="69"/>
      <c r="AV44" s="69"/>
      <c r="AX44" s="69" t="s">
        <v>337</v>
      </c>
      <c r="AY44" s="69"/>
      <c r="AZ44" s="69"/>
      <c r="BA44" s="69"/>
      <c r="BB44" s="69"/>
      <c r="BC44" s="69"/>
      <c r="BE44" s="69" t="s">
        <v>338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292</v>
      </c>
      <c r="C45" s="65" t="s">
        <v>294</v>
      </c>
      <c r="D45" s="65" t="s">
        <v>296</v>
      </c>
      <c r="E45" s="65" t="s">
        <v>298</v>
      </c>
      <c r="F45" s="65" t="s">
        <v>299</v>
      </c>
      <c r="H45" s="65"/>
      <c r="I45" s="65" t="s">
        <v>292</v>
      </c>
      <c r="J45" s="65" t="s">
        <v>294</v>
      </c>
      <c r="K45" s="65" t="s">
        <v>296</v>
      </c>
      <c r="L45" s="65" t="s">
        <v>298</v>
      </c>
      <c r="M45" s="65" t="s">
        <v>299</v>
      </c>
      <c r="O45" s="65"/>
      <c r="P45" s="65" t="s">
        <v>292</v>
      </c>
      <c r="Q45" s="65" t="s">
        <v>294</v>
      </c>
      <c r="R45" s="65" t="s">
        <v>296</v>
      </c>
      <c r="S45" s="65" t="s">
        <v>298</v>
      </c>
      <c r="T45" s="65" t="s">
        <v>299</v>
      </c>
      <c r="V45" s="65"/>
      <c r="W45" s="65" t="s">
        <v>292</v>
      </c>
      <c r="X45" s="65" t="s">
        <v>294</v>
      </c>
      <c r="Y45" s="65" t="s">
        <v>296</v>
      </c>
      <c r="Z45" s="65" t="s">
        <v>298</v>
      </c>
      <c r="AA45" s="65" t="s">
        <v>299</v>
      </c>
      <c r="AC45" s="65"/>
      <c r="AD45" s="65" t="s">
        <v>292</v>
      </c>
      <c r="AE45" s="65" t="s">
        <v>294</v>
      </c>
      <c r="AF45" s="65" t="s">
        <v>296</v>
      </c>
      <c r="AG45" s="65" t="s">
        <v>298</v>
      </c>
      <c r="AH45" s="65" t="s">
        <v>299</v>
      </c>
      <c r="AJ45" s="65"/>
      <c r="AK45" s="65" t="s">
        <v>292</v>
      </c>
      <c r="AL45" s="65" t="s">
        <v>294</v>
      </c>
      <c r="AM45" s="65" t="s">
        <v>296</v>
      </c>
      <c r="AN45" s="65" t="s">
        <v>298</v>
      </c>
      <c r="AO45" s="65" t="s">
        <v>299</v>
      </c>
      <c r="AQ45" s="65"/>
      <c r="AR45" s="65" t="s">
        <v>292</v>
      </c>
      <c r="AS45" s="65" t="s">
        <v>294</v>
      </c>
      <c r="AT45" s="65" t="s">
        <v>296</v>
      </c>
      <c r="AU45" s="65" t="s">
        <v>298</v>
      </c>
      <c r="AV45" s="65" t="s">
        <v>299</v>
      </c>
      <c r="AX45" s="65"/>
      <c r="AY45" s="65" t="s">
        <v>292</v>
      </c>
      <c r="AZ45" s="65" t="s">
        <v>294</v>
      </c>
      <c r="BA45" s="65" t="s">
        <v>296</v>
      </c>
      <c r="BB45" s="65" t="s">
        <v>298</v>
      </c>
      <c r="BC45" s="65" t="s">
        <v>299</v>
      </c>
      <c r="BE45" s="65"/>
      <c r="BF45" s="65" t="s">
        <v>292</v>
      </c>
      <c r="BG45" s="65" t="s">
        <v>294</v>
      </c>
      <c r="BH45" s="65" t="s">
        <v>296</v>
      </c>
      <c r="BI45" s="65" t="s">
        <v>298</v>
      </c>
      <c r="BJ45" s="65" t="s">
        <v>299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24.084902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19.012516000000002</v>
      </c>
      <c r="O46" s="65" t="s">
        <v>339</v>
      </c>
      <c r="P46" s="65">
        <v>600</v>
      </c>
      <c r="Q46" s="65">
        <v>800</v>
      </c>
      <c r="R46" s="65">
        <v>0</v>
      </c>
      <c r="S46" s="65">
        <v>10000</v>
      </c>
      <c r="T46" s="65">
        <v>1230.9579000000001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9.2836805000000005E-3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5.1544957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1163.9065000000001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146.64279999999999</v>
      </c>
      <c r="AX46" s="65" t="s">
        <v>340</v>
      </c>
      <c r="AY46" s="65"/>
      <c r="AZ46" s="65"/>
      <c r="BA46" s="65"/>
      <c r="BB46" s="65"/>
      <c r="BC46" s="65"/>
      <c r="BE46" s="65" t="s">
        <v>341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342</v>
      </c>
      <c r="B2" s="61" t="s">
        <v>343</v>
      </c>
      <c r="C2" s="61" t="s">
        <v>344</v>
      </c>
      <c r="D2" s="61">
        <v>56</v>
      </c>
      <c r="E2" s="61">
        <v>3201.3292999999999</v>
      </c>
      <c r="F2" s="61">
        <v>467.16311999999999</v>
      </c>
      <c r="G2" s="61">
        <v>93.438209999999998</v>
      </c>
      <c r="H2" s="61">
        <v>35.881169999999997</v>
      </c>
      <c r="I2" s="61">
        <v>57.557045000000002</v>
      </c>
      <c r="J2" s="61">
        <v>126.62828</v>
      </c>
      <c r="K2" s="61">
        <v>55.16422</v>
      </c>
      <c r="L2" s="61">
        <v>71.464066000000003</v>
      </c>
      <c r="M2" s="61">
        <v>41.113660000000003</v>
      </c>
      <c r="N2" s="61">
        <v>5.8127069999999996</v>
      </c>
      <c r="O2" s="61">
        <v>23.663132000000001</v>
      </c>
      <c r="P2" s="61">
        <v>2353.2420000000002</v>
      </c>
      <c r="Q2" s="61">
        <v>45.682502999999997</v>
      </c>
      <c r="R2" s="61">
        <v>1361.9492</v>
      </c>
      <c r="S2" s="61">
        <v>413.21355999999997</v>
      </c>
      <c r="T2" s="61">
        <v>11384.815000000001</v>
      </c>
      <c r="U2" s="61">
        <v>14.987018000000001</v>
      </c>
      <c r="V2" s="61">
        <v>31.136305</v>
      </c>
      <c r="W2" s="61">
        <v>349.53519999999997</v>
      </c>
      <c r="X2" s="61">
        <v>207.23546999999999</v>
      </c>
      <c r="Y2" s="61">
        <v>3.0271137000000001</v>
      </c>
      <c r="Z2" s="61">
        <v>3.5557820000000002</v>
      </c>
      <c r="AA2" s="61">
        <v>25.237231999999999</v>
      </c>
      <c r="AB2" s="61">
        <v>2.6506023000000001</v>
      </c>
      <c r="AC2" s="61">
        <v>973.47626000000002</v>
      </c>
      <c r="AD2" s="61">
        <v>13.873117000000001</v>
      </c>
      <c r="AE2" s="61">
        <v>7.5532120000000003</v>
      </c>
      <c r="AF2" s="61">
        <v>2.2343036999999999</v>
      </c>
      <c r="AG2" s="61">
        <v>1959.8958</v>
      </c>
      <c r="AH2" s="61">
        <v>484.79108000000002</v>
      </c>
      <c r="AI2" s="61">
        <v>1475.1045999999999</v>
      </c>
      <c r="AJ2" s="61">
        <v>2770.6577000000002</v>
      </c>
      <c r="AK2" s="61">
        <v>8742.3359999999993</v>
      </c>
      <c r="AL2" s="61">
        <v>1330.5615</v>
      </c>
      <c r="AM2" s="61">
        <v>6796.4880000000003</v>
      </c>
      <c r="AN2" s="61">
        <v>231.26682</v>
      </c>
      <c r="AO2" s="61">
        <v>24.084902</v>
      </c>
      <c r="AP2" s="61">
        <v>18.632656000000001</v>
      </c>
      <c r="AQ2" s="61">
        <v>5.4522449999999996</v>
      </c>
      <c r="AR2" s="61">
        <v>19.012516000000002</v>
      </c>
      <c r="AS2" s="61">
        <v>1230.9579000000001</v>
      </c>
      <c r="AT2" s="61">
        <v>9.2836805000000005E-3</v>
      </c>
      <c r="AU2" s="61">
        <v>5.1544957</v>
      </c>
      <c r="AV2" s="61">
        <v>1163.9065000000001</v>
      </c>
      <c r="AW2" s="61">
        <v>146.64279999999999</v>
      </c>
      <c r="AX2" s="61">
        <v>9.6154859999999995E-2</v>
      </c>
      <c r="AY2" s="61">
        <v>1.4711753999999999</v>
      </c>
      <c r="AZ2" s="61">
        <v>562.46510000000001</v>
      </c>
      <c r="BA2" s="61">
        <v>82.919715999999994</v>
      </c>
      <c r="BB2" s="61">
        <v>37.599303999999997</v>
      </c>
      <c r="BC2" s="61">
        <v>25.296441999999999</v>
      </c>
      <c r="BD2" s="61">
        <v>20.018263000000001</v>
      </c>
      <c r="BE2" s="61">
        <v>1.163608</v>
      </c>
      <c r="BF2" s="61">
        <v>7.68614</v>
      </c>
      <c r="BG2" s="61">
        <v>4.5795576000000001E-4</v>
      </c>
      <c r="BH2" s="61">
        <v>0.30707647999999999</v>
      </c>
      <c r="BI2" s="61">
        <v>0.23191611000000001</v>
      </c>
      <c r="BJ2" s="61">
        <v>0.69204109999999996</v>
      </c>
      <c r="BK2" s="61">
        <v>3.5227366999999997E-5</v>
      </c>
      <c r="BL2" s="61">
        <v>1.2863218999999999</v>
      </c>
      <c r="BM2" s="61">
        <v>7.6674503999999999</v>
      </c>
      <c r="BN2" s="61">
        <v>1.7045992999999999</v>
      </c>
      <c r="BO2" s="61">
        <v>92.246099999999998</v>
      </c>
      <c r="BP2" s="61">
        <v>13.585379</v>
      </c>
      <c r="BQ2" s="61">
        <v>30.303946</v>
      </c>
      <c r="BR2" s="61">
        <v>105.64124</v>
      </c>
      <c r="BS2" s="61">
        <v>46.683680000000003</v>
      </c>
      <c r="BT2" s="61">
        <v>16.938189999999999</v>
      </c>
      <c r="BU2" s="61">
        <v>1.3722852000000001E-2</v>
      </c>
      <c r="BV2" s="61">
        <v>2.129035E-2</v>
      </c>
      <c r="BW2" s="61">
        <v>1.1548065000000001</v>
      </c>
      <c r="BX2" s="61">
        <v>1.5239611</v>
      </c>
      <c r="BY2" s="61">
        <v>0.28470932999999998</v>
      </c>
      <c r="BZ2" s="61">
        <v>6.7784919999999997E-4</v>
      </c>
      <c r="CA2" s="61">
        <v>1.5914828000000001</v>
      </c>
      <c r="CB2" s="61">
        <v>1.5377004E-2</v>
      </c>
      <c r="CC2" s="61">
        <v>8.1897709999999999E-2</v>
      </c>
      <c r="CD2" s="61">
        <v>1.2390745000000001</v>
      </c>
      <c r="CE2" s="61">
        <v>0.11571828000000001</v>
      </c>
      <c r="CF2" s="61">
        <v>6.5921485000000002E-2</v>
      </c>
      <c r="CG2" s="61">
        <v>4.9500000000000003E-7</v>
      </c>
      <c r="CH2" s="61">
        <v>6.6815913000000003E-3</v>
      </c>
      <c r="CI2" s="61">
        <v>2.5329929999999999E-3</v>
      </c>
      <c r="CJ2" s="61">
        <v>2.9729002000000002</v>
      </c>
      <c r="CK2" s="61">
        <v>2.0490543999999999E-2</v>
      </c>
      <c r="CL2" s="61">
        <v>0.68522450000000001</v>
      </c>
      <c r="CM2" s="61">
        <v>5.2349052</v>
      </c>
      <c r="CN2" s="61">
        <v>4336.5320000000002</v>
      </c>
      <c r="CO2" s="61">
        <v>7849.11</v>
      </c>
      <c r="CP2" s="61">
        <v>4211.2979999999998</v>
      </c>
      <c r="CQ2" s="61">
        <v>1782.0873999999999</v>
      </c>
      <c r="CR2" s="61">
        <v>634.55993999999998</v>
      </c>
      <c r="CS2" s="61">
        <v>1285.1948</v>
      </c>
      <c r="CT2" s="61">
        <v>4241.5569999999998</v>
      </c>
      <c r="CU2" s="61">
        <v>3095.8852999999999</v>
      </c>
      <c r="CV2" s="61">
        <v>4196.6054999999997</v>
      </c>
      <c r="CW2" s="61">
        <v>3215.0598</v>
      </c>
      <c r="CX2" s="61">
        <v>890.78959999999995</v>
      </c>
      <c r="CY2" s="61">
        <v>5292.0339999999997</v>
      </c>
      <c r="CZ2" s="61">
        <v>3277.7727</v>
      </c>
      <c r="DA2" s="61">
        <v>5269.652</v>
      </c>
      <c r="DB2" s="61">
        <v>4955.1899999999996</v>
      </c>
      <c r="DC2" s="61">
        <v>8496.4539999999997</v>
      </c>
      <c r="DD2" s="61">
        <v>15908.084999999999</v>
      </c>
      <c r="DE2" s="61">
        <v>2284.2633999999998</v>
      </c>
      <c r="DF2" s="61">
        <v>7992.2719999999999</v>
      </c>
      <c r="DG2" s="61">
        <v>3583.8850000000002</v>
      </c>
      <c r="DH2" s="61">
        <v>138.13905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82.919715999999994</v>
      </c>
      <c r="B6">
        <f>BB2</f>
        <v>37.599303999999997</v>
      </c>
      <c r="C6">
        <f>BC2</f>
        <v>25.296441999999999</v>
      </c>
      <c r="D6">
        <f>BD2</f>
        <v>20.018263000000001</v>
      </c>
    </row>
    <row r="7" spans="1:113" x14ac:dyDescent="0.4">
      <c r="B7">
        <f>ROUND(B6/MAX($B$6,$C$6,$D$6),1)</f>
        <v>1</v>
      </c>
      <c r="C7">
        <f>ROUND(C6/MAX($B$6,$C$6,$D$6),1)</f>
        <v>0.7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23359</v>
      </c>
      <c r="C2" s="56">
        <f ca="1">YEAR(TODAY())-YEAR(B2)+IF(TODAY()&gt;=DATE(YEAR(TODAY()),MONTH(B2),DAY(B2)),0,-1)</f>
        <v>56</v>
      </c>
      <c r="E2" s="52">
        <v>156</v>
      </c>
      <c r="F2" s="53" t="s">
        <v>39</v>
      </c>
      <c r="G2" s="52">
        <v>56.3</v>
      </c>
      <c r="H2" s="51" t="s">
        <v>41</v>
      </c>
      <c r="I2" s="72">
        <f>ROUND(G3/E3^2,1)</f>
        <v>23.1</v>
      </c>
    </row>
    <row r="3" spans="1:9" x14ac:dyDescent="0.4">
      <c r="E3" s="51">
        <f>E2/100</f>
        <v>1.56</v>
      </c>
      <c r="F3" s="51" t="s">
        <v>40</v>
      </c>
      <c r="G3" s="51">
        <f>G2</f>
        <v>56.3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43971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이영숙, ID : H1700044)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27일 09:43:22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02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43971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56</v>
      </c>
      <c r="G12" s="137"/>
      <c r="H12" s="137"/>
      <c r="I12" s="137"/>
      <c r="K12" s="128">
        <f>'개인정보 및 신체계측 입력'!E2</f>
        <v>156</v>
      </c>
      <c r="L12" s="129"/>
      <c r="M12" s="122">
        <f>'개인정보 및 신체계측 입력'!G2</f>
        <v>56.3</v>
      </c>
      <c r="N12" s="123"/>
      <c r="O12" s="118" t="s">
        <v>271</v>
      </c>
      <c r="P12" s="112"/>
      <c r="Q12" s="115">
        <f>'개인정보 및 신체계측 입력'!I2</f>
        <v>23.1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이영숙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67.977999999999994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13.596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18.425999999999998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0.5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13.7</v>
      </c>
      <c r="L72" s="36" t="s">
        <v>53</v>
      </c>
      <c r="M72" s="36">
        <f>ROUND('DRIs DATA'!K8,1)</f>
        <v>5.6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181.59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259.47000000000003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207.24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176.71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244.99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582.82000000000005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240.85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2020-05-27T01:14:59Z</dcterms:modified>
</cp:coreProperties>
</file>