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minimized="1" xWindow="0" yWindow="0" windowWidth="15360" windowHeight="9216" tabRatio="873" firstSheet="4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<sst xmlns="http://schemas.openxmlformats.org/spreadsheetml/2006/main" count="692" uniqueCount="337">
  <si>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</si>
  <si>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</si>
  <si>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</si>
  <si>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</si>
  <si>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</si>
  <si>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</si>
  <si>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</si>
  <si>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</si>
  <si>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</si>
  <si>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</si>
  <si>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</si>
  <si>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</si>
  <si>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</si>
  <si>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</si>
  <si>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</si>
  <si>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</si>
  <si>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</si>
  <si>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</si>
  <si>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</si>
  <si>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</si>
  <si>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</si>
  <si>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</si>
  <si>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</si>
  <si>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</si>
  <si>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</si>
  <si>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</si>
  <si>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</si>
  <si>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</si>
  <si>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</si>
  <si>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</si>
  <si>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</si>
  <si>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</si>
  <si>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</si>
  <si>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</si>
  <si>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</si>
  <si>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</si>
  <si>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</si>
  <si>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</si>
  <si>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</si>
  <si>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</si>
  <si>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</si>
  <si>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</si>
  <si>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</si>
  <si>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</si>
  <si>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</si>
  <si>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</si>
  <si>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</si>
  <si>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</si>
  <si>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</si>
  <si>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</si>
  <si>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</si>
  <si>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</si>
  <si>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</si>
  <si>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</si>
  <si>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</si>
  <si>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</si>
  <si>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</si>
  <si>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</si>
  <si>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</si>
  <si>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</si>
  <si>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</si>
  <si>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</si>
  <si>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</si>
  <si>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</si>
  <si>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</si>
  <si>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</si>
  <si>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</si>
  <si>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</si>
  <si>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</si>
  <si>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</si>
  <si>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</si>
  <si>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</si>
  <si>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</si>
  <si>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</si>
  <si>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</si>
  <si>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</si>
  <si>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</si>
  <si>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</si>
  <si>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</si>
  <si>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</si>
  <si>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</si>
  <si>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</si>
  <si>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</si>
  <si>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</si>
  <si>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</si>
  <si>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</si>
  <si>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</si>
  <si>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</si>
  <si>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</si>
  <si>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</si>
  <si>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</si>
  <si>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</si>
  <si>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</si>
  <si>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</si>
  <si>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</si>
  <si>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</si>
  <si>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</si>
  <si>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</si>
  <si>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</si>
  <si>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</si>
  <si>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</si>
  <si>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</si>
  <si>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</si>
  <si>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</si>
  <si>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</si>
  <si>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</si>
  <si>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</si>
  <si>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</si>
  <si>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</si>
  <si>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</si>
  <si>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</si>
  <si>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</si>
  <si>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</si>
  <si>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</si>
  <si>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</si>
  <si>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</si>
  <si>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</si>
  <si>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</si>
  <si>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</si>
  <si>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</si>
  <si>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</si>
  <si>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</si>
  <si>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</si>
  <si>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</si>
  <si>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</si>
  <si>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</si>
  <si>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</si>
  <si>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</si>
  <si>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</si>
  <si>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</si>
  <si>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</si>
  <si>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</si>
  <si>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</si>
  <si>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</si>
  <si>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</si>
  <si>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</si>
  <si>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</si>
  <si>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</si>
  <si>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</si>
  <si>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</si>
  <si>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</si>
  <si>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</si>
  <si>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</si>
  <si>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</si>
  <si>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</si>
  <si>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</si>
  <si>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</si>
  <si>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</si>
  <si>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</si>
  <si>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</si>
  <si>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</si>
  <si>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</si>
  <si>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</si>
  <si>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</si>
  <si>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</si>
  <si>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</si>
  <si>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</si>
  <si>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</si>
  <si>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</si>
  <si>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</si>
  <si>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</si>
  <si>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</si>
  <si>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</si>
  <si>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</si>
  <si>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</si>
  <si>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</si>
  <si>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</si>
  <si>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</si>
  <si>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</si>
  <si>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</si>
  <si>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</si>
  <si>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</si>
  <si>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</si>
  <si>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</si>
  <si>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</si>
  <si>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</si>
  <si>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</si>
  <si>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</si>
  <si>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</si>
  <si>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</si>
  <si>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</si>
  <si>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</si>
  <si>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</si>
  <si>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</si>
  <si>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</si>
  <si>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</si>
  <si>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</si>
  <si>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</si>
  <si>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</si>
  <si>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</si>
  <si>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</si>
  <si>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</si>
  <si>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</si>
  <si>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</si>
  <si>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</si>
  <si>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</si>
  <si>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</si>
  <si>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</si>
  <si>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</si>
  <si>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</si>
  <si>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</si>
  <si>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</si>
  <si>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</si>
  <si>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</si>
  <si>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</si>
  <si>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</si>
  <si>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</si>
  <si>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</si>
  <si>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</si>
  <si>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</si>
  <si>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</si>
  <si>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</si>
  <si>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</si>
  <si>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</si>
  <si>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</si>
  <si>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</si>
  <si>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</si>
  <si>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</si>
  <si>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</si>
  <si>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</si>
  <si>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</si>
  <si>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</si>
  <si>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</si>
  <si>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</si>
  <si>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</si>
  <si>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</si>
  <si>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</si>
  <si>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</si>
  <si>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</si>
  <si>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</si>
  <si>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</si>
  <si>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</si>
  <si>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</si>
  <si>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</si>
  <si>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</si>
  <si>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</si>
  <si>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</si>
  <si>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</si>
  <si>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</si>
  <si>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</si>
  <si>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</si>
  <si>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</si>
  <si>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</si>
  <si>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</si>
  <si>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</si>
  <si>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</si>
  <si>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</si>
  <si>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</si>
  <si>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</si>
  <si>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</si>
  <si>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</si>
  <si>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</si>
  <si>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</si>
  <si>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</si>
  <si>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</si>
  <si>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</si>
  <si>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</si>
  <si>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</si>
  <si>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</si>
  <si>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</si>
  <si>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</si>
  <si>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</si>
  <si>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</si>
  <si>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</si>
  <si>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</si>
  <si>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</si>
  <si>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</si>
  <si>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</si>
  <si>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</si>
  <si>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</si>
  <si>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</si>
  <si>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</si>
  <si>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</si>
  <si>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</si>
  <si>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</si>
  <si>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</si>
  <si>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</si>
  <si>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</si>
  <si>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</si>
  <si>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</si>
  <si>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</si>
  <si>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</si>
  <si>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</si>
  <si>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</si>
  <si>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</si>
  <si>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</si>
  <si>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</si>
  <si>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</si>
  <si>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</si>
  <si>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</si>
  <si>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</si>
  <si>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</si>
  <si>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</si>
  <si>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</si>
  <si>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</si>
  <si>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</si>
  <si>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</si>
  <si>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</si>
  <si>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</si>
  <si>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</si>
  <si>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</si>
  <si>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</si>
  <si>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</si>
  <si>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</si>
  <si>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</si>
  <si>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</si>
  <si>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</si>
  <si>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</si>
  <si>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</si>
  <si>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</si>
  <si>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</si>
  <si>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</si>
  <si>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</si>
  <si>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</si>
  <si>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</si>
  <si>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</si>
  <si>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</si>
  <si>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</si>
  <si>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</si>
  <si>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</si>
  <si>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</si>
  <si>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</si>
  <si>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</si>
  <si>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</si>
  <si>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서희숙, ID : H1700046)</t>
  </si>
  <si>
    <t>2020년 05월 28일 14:48:25</t>
  </si>
  <si>
    <t>다량영양소</t>
    <phoneticPr fontId="1" type="noConversion"/>
  </si>
  <si>
    <t>필요추정량</t>
    <phoneticPr fontId="1" type="noConversion"/>
  </si>
  <si>
    <t>섭취량</t>
    <phoneticPr fontId="1" type="noConversion"/>
  </si>
  <si>
    <t>지용성 비타민</t>
    <phoneticPr fontId="1" type="noConversion"/>
  </si>
  <si>
    <t>염소</t>
    <phoneticPr fontId="1" type="noConversion"/>
  </si>
  <si>
    <t>요오드</t>
    <phoneticPr fontId="1" type="noConversion"/>
  </si>
  <si>
    <t>몰리브덴(ug/일)</t>
    <phoneticPr fontId="1" type="noConversion"/>
  </si>
  <si>
    <t>H1700046</t>
  </si>
  <si>
    <t>서희숙</t>
  </si>
  <si>
    <t>F</t>
  </si>
  <si>
    <t>cm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</si>
</sst>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41.034495999999997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576704"/>
        <c:axId val="420577096"/>
      </c:barChart>
      <c:catAx>
        <c:axId val="42057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577096"/>
        <c:crosses val="autoZero"/>
        <c:auto val="1"/>
        <c:lblAlgn val="ctr"/>
        <c:lblOffset val="100"/>
        <c:noMultiLvlLbl val="0"/>
      </c:catAx>
      <c:valAx>
        <c:axId val="42057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57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1.3139274000000001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612104"/>
        <c:axId val="466612496"/>
      </c:barChart>
      <c:catAx>
        <c:axId val="46661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612496"/>
        <c:crosses val="autoZero"/>
        <c:auto val="1"/>
        <c:lblAlgn val="ctr"/>
        <c:lblOffset val="100"/>
        <c:noMultiLvlLbl val="0"/>
      </c:catAx>
      <c:valAx>
        <c:axId val="466612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61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1.2121549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613280"/>
        <c:axId val="466613672"/>
      </c:barChart>
      <c:catAx>
        <c:axId val="46661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613672"/>
        <c:crosses val="autoZero"/>
        <c:auto val="1"/>
        <c:lblAlgn val="ctr"/>
        <c:lblOffset val="100"/>
        <c:noMultiLvlLbl val="0"/>
      </c:catAx>
      <c:valAx>
        <c:axId val="466613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61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707.43089999999995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614456"/>
        <c:axId val="466614848"/>
      </c:barChart>
      <c:catAx>
        <c:axId val="466614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614848"/>
        <c:crosses val="autoZero"/>
        <c:auto val="1"/>
        <c:lblAlgn val="ctr"/>
        <c:lblOffset val="100"/>
        <c:noMultiLvlLbl val="0"/>
      </c:catAx>
      <c:valAx>
        <c:axId val="46661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61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1790.403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615632"/>
        <c:axId val="466616024"/>
      </c:barChart>
      <c:catAx>
        <c:axId val="46661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616024"/>
        <c:crosses val="autoZero"/>
        <c:auto val="1"/>
        <c:lblAlgn val="ctr"/>
        <c:lblOffset val="100"/>
        <c:noMultiLvlLbl val="0"/>
      </c:catAx>
      <c:valAx>
        <c:axId val="4666160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61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49.384273999999998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616808"/>
        <c:axId val="466617200"/>
      </c:barChart>
      <c:catAx>
        <c:axId val="46661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617200"/>
        <c:crosses val="autoZero"/>
        <c:auto val="1"/>
        <c:lblAlgn val="ctr"/>
        <c:lblOffset val="100"/>
        <c:noMultiLvlLbl val="0"/>
      </c:catAx>
      <c:valAx>
        <c:axId val="46661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61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100.39679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617984"/>
        <c:axId val="466618376"/>
      </c:barChart>
      <c:catAx>
        <c:axId val="4666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618376"/>
        <c:crosses val="autoZero"/>
        <c:auto val="1"/>
        <c:lblAlgn val="ctr"/>
        <c:lblOffset val="100"/>
        <c:noMultiLvlLbl val="0"/>
      </c:catAx>
      <c:valAx>
        <c:axId val="466618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6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7.6830024999999997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619160"/>
        <c:axId val="466619552"/>
      </c:barChart>
      <c:catAx>
        <c:axId val="46661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619552"/>
        <c:crosses val="autoZero"/>
        <c:auto val="1"/>
        <c:lblAlgn val="ctr"/>
        <c:lblOffset val="100"/>
        <c:noMultiLvlLbl val="0"/>
      </c:catAx>
      <c:valAx>
        <c:axId val="466619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61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713.5634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620336"/>
        <c:axId val="466620728"/>
      </c:barChart>
      <c:catAx>
        <c:axId val="46662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620728"/>
        <c:crosses val="autoZero"/>
        <c:auto val="1"/>
        <c:lblAlgn val="ctr"/>
        <c:lblOffset val="100"/>
        <c:noMultiLvlLbl val="0"/>
      </c:catAx>
      <c:valAx>
        <c:axId val="4666207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62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5.4336462000000002E-2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621512"/>
        <c:axId val="466621904"/>
      </c:barChart>
      <c:catAx>
        <c:axId val="46662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621904"/>
        <c:crosses val="autoZero"/>
        <c:auto val="1"/>
        <c:lblAlgn val="ctr"/>
        <c:lblOffset val="100"/>
        <c:noMultiLvlLbl val="0"/>
      </c:catAx>
      <c:valAx>
        <c:axId val="466621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62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2.5066578000000002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237360"/>
        <c:axId val="538237752"/>
      </c:barChart>
      <c:catAx>
        <c:axId val="53823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237752"/>
        <c:crosses val="autoZero"/>
        <c:auto val="1"/>
        <c:lblAlgn val="ctr"/>
        <c:lblOffset val="100"/>
        <c:noMultiLvlLbl val="0"/>
      </c:catAx>
      <c:valAx>
        <c:axId val="538237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23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15.729417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577880"/>
        <c:axId val="420578272"/>
      </c:barChart>
      <c:catAx>
        <c:axId val="42057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578272"/>
        <c:crosses val="autoZero"/>
        <c:auto val="1"/>
        <c:lblAlgn val="ctr"/>
        <c:lblOffset val="100"/>
        <c:noMultiLvlLbl val="0"/>
      </c:catAx>
      <c:valAx>
        <c:axId val="42057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57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113.31749000000001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238928"/>
        <c:axId val="538239320"/>
      </c:barChart>
      <c:catAx>
        <c:axId val="53823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239320"/>
        <c:crosses val="autoZero"/>
        <c:auto val="1"/>
        <c:lblAlgn val="ctr"/>
        <c:lblOffset val="100"/>
        <c:noMultiLvlLbl val="0"/>
      </c:catAx>
      <c:valAx>
        <c:axId val="538239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23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46.197192999999999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239712"/>
        <c:axId val="538240104"/>
      </c:barChart>
      <c:catAx>
        <c:axId val="53823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240104"/>
        <c:crosses val="autoZero"/>
        <c:auto val="1"/>
        <c:lblAlgn val="ctr"/>
        <c:lblOffset val="100"/>
        <c:noMultiLvlLbl val="0"/>
      </c:catAx>
      <c:valAx>
        <c:axId val="538240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23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6.4279999999999999</c:v>
                </c:pt>
                <c:pt idx="1">
                  <c:v>8.3640000000000008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8240888"/>
        <c:axId val="538241280"/>
      </c:barChart>
      <c:catAx>
        <c:axId val="53824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241280"/>
        <c:crosses val="autoZero"/>
        <c:auto val="1"/>
        <c:lblAlgn val="ctr"/>
        <c:lblOffset val="100"/>
        <c:noMultiLvlLbl val="0"/>
      </c:catAx>
      <c:valAx>
        <c:axId val="538241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24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7.1517840000000001</c:v>
                </c:pt>
                <c:pt idx="1">
                  <c:v>8.7827660000000005</c:v>
                </c:pt>
                <c:pt idx="2">
                  <c:v>8.6096450000000004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323.26584000000003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242456"/>
        <c:axId val="538242848"/>
      </c:barChart>
      <c:catAx>
        <c:axId val="53824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242848"/>
        <c:crosses val="autoZero"/>
        <c:auto val="1"/>
        <c:lblAlgn val="ctr"/>
        <c:lblOffset val="100"/>
        <c:noMultiLvlLbl val="0"/>
      </c:catAx>
      <c:valAx>
        <c:axId val="538242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24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9.2494560000000003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243632"/>
        <c:axId val="538244024"/>
      </c:barChart>
      <c:catAx>
        <c:axId val="53824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244024"/>
        <c:crosses val="autoZero"/>
        <c:auto val="1"/>
        <c:lblAlgn val="ctr"/>
        <c:lblOffset val="100"/>
        <c:noMultiLvlLbl val="0"/>
      </c:catAx>
      <c:valAx>
        <c:axId val="538244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24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73.296000000000006</c:v>
                </c:pt>
                <c:pt idx="1">
                  <c:v>9.984</c:v>
                </c:pt>
                <c:pt idx="2">
                  <c:v>16.72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8244808"/>
        <c:axId val="538245200"/>
      </c:barChart>
      <c:catAx>
        <c:axId val="53824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245200"/>
        <c:crosses val="autoZero"/>
        <c:auto val="1"/>
        <c:lblAlgn val="ctr"/>
        <c:lblOffset val="100"/>
        <c:noMultiLvlLbl val="0"/>
      </c:catAx>
      <c:valAx>
        <c:axId val="53824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24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1112.0679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245984"/>
        <c:axId val="538246376"/>
      </c:barChart>
      <c:catAx>
        <c:axId val="53824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246376"/>
        <c:crosses val="autoZero"/>
        <c:auto val="1"/>
        <c:lblAlgn val="ctr"/>
        <c:lblOffset val="100"/>
        <c:noMultiLvlLbl val="0"/>
      </c:catAx>
      <c:valAx>
        <c:axId val="538246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24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75.689025999999998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247160"/>
        <c:axId val="538247552"/>
      </c:barChart>
      <c:catAx>
        <c:axId val="53824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247552"/>
        <c:crosses val="autoZero"/>
        <c:auto val="1"/>
        <c:lblAlgn val="ctr"/>
        <c:lblOffset val="100"/>
        <c:noMultiLvlLbl val="0"/>
      </c:catAx>
      <c:valAx>
        <c:axId val="538247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24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254.60732999999999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248336"/>
        <c:axId val="538248728"/>
      </c:barChart>
      <c:catAx>
        <c:axId val="53824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248728"/>
        <c:crosses val="autoZero"/>
        <c:auto val="1"/>
        <c:lblAlgn val="ctr"/>
        <c:lblOffset val="100"/>
        <c:noMultiLvlLbl val="0"/>
      </c:catAx>
      <c:valAx>
        <c:axId val="538248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24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1.5675596999999999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579056"/>
        <c:axId val="420579448"/>
      </c:barChart>
      <c:catAx>
        <c:axId val="42057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579448"/>
        <c:crosses val="autoZero"/>
        <c:auto val="1"/>
        <c:lblAlgn val="ctr"/>
        <c:lblOffset val="100"/>
        <c:noMultiLvlLbl val="0"/>
      </c:catAx>
      <c:valAx>
        <c:axId val="42057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57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2798.7660000000001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249512"/>
        <c:axId val="538249904"/>
      </c:barChart>
      <c:catAx>
        <c:axId val="53824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249904"/>
        <c:crosses val="autoZero"/>
        <c:auto val="1"/>
        <c:lblAlgn val="ctr"/>
        <c:lblOffset val="100"/>
        <c:noMultiLvlLbl val="0"/>
      </c:catAx>
      <c:valAx>
        <c:axId val="538249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24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9.5187380000000008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250688"/>
        <c:axId val="538251080"/>
      </c:barChart>
      <c:catAx>
        <c:axId val="53825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251080"/>
        <c:crosses val="autoZero"/>
        <c:auto val="1"/>
        <c:lblAlgn val="ctr"/>
        <c:lblOffset val="100"/>
        <c:noMultiLvlLbl val="0"/>
      </c:catAx>
      <c:valAx>
        <c:axId val="53825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25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1.1683802999999999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251864"/>
        <c:axId val="538252256"/>
      </c:barChart>
      <c:catAx>
        <c:axId val="53825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252256"/>
        <c:crosses val="autoZero"/>
        <c:auto val="1"/>
        <c:lblAlgn val="ctr"/>
        <c:lblOffset val="100"/>
        <c:noMultiLvlLbl val="0"/>
      </c:catAx>
      <c:valAx>
        <c:axId val="53825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25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222.04605000000001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580232"/>
        <c:axId val="417646424"/>
      </c:barChart>
      <c:catAx>
        <c:axId val="42058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7646424"/>
        <c:crosses val="autoZero"/>
        <c:auto val="1"/>
        <c:lblAlgn val="ctr"/>
        <c:lblOffset val="100"/>
        <c:noMultiLvlLbl val="0"/>
      </c:catAx>
      <c:valAx>
        <c:axId val="417646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58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0.72113603000000004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606224"/>
        <c:axId val="466606616"/>
      </c:barChart>
      <c:catAx>
        <c:axId val="46660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606616"/>
        <c:crosses val="autoZero"/>
        <c:auto val="1"/>
        <c:lblAlgn val="ctr"/>
        <c:lblOffset val="100"/>
        <c:noMultiLvlLbl val="0"/>
      </c:catAx>
      <c:valAx>
        <c:axId val="466606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60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9.9687669999999997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607400"/>
        <c:axId val="466607792"/>
      </c:barChart>
      <c:catAx>
        <c:axId val="46660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607792"/>
        <c:crosses val="autoZero"/>
        <c:auto val="1"/>
        <c:lblAlgn val="ctr"/>
        <c:lblOffset val="100"/>
        <c:noMultiLvlLbl val="0"/>
      </c:catAx>
      <c:valAx>
        <c:axId val="46660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60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1.1683802999999999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608576"/>
        <c:axId val="466608968"/>
      </c:barChart>
      <c:catAx>
        <c:axId val="46660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608968"/>
        <c:crosses val="autoZero"/>
        <c:auto val="1"/>
        <c:lblAlgn val="ctr"/>
        <c:lblOffset val="100"/>
        <c:noMultiLvlLbl val="0"/>
      </c:catAx>
      <c:valAx>
        <c:axId val="46660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60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351.56673999999998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609752"/>
        <c:axId val="466610144"/>
      </c:barChart>
      <c:catAx>
        <c:axId val="46660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610144"/>
        <c:crosses val="autoZero"/>
        <c:auto val="1"/>
        <c:lblAlgn val="ctr"/>
        <c:lblOffset val="100"/>
        <c:noMultiLvlLbl val="0"/>
      </c:catAx>
      <c:valAx>
        <c:axId val="466610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609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4.5753779999999997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610928"/>
        <c:axId val="466611320"/>
      </c:barChart>
      <c:catAx>
        <c:axId val="46661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611320"/>
        <c:crosses val="autoZero"/>
        <c:auto val="1"/>
        <c:lblAlgn val="ctr"/>
        <c:lblOffset val="100"/>
        <c:noMultiLvlLbl val="0"/>
      </c:catAx>
      <c:valAx>
        <c:axId val="466611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61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서희숙, ID : H1700046)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28일 14:48:25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55</v>
      </c>
      <c r="B6" s="59">
        <f>'DRIs DATA 입력'!B6</f>
        <v>1800</v>
      </c>
      <c r="C6" s="59">
        <f>'DRIs DATA 입력'!C6</f>
        <v>1112.0679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41.034495999999997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15.729417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215</v>
      </c>
      <c r="F8" s="59">
        <f>'DRIs DATA 입력'!F8</f>
        <v>73.296000000000006</v>
      </c>
      <c r="G8" s="59">
        <f>'DRIs DATA 입력'!G8</f>
        <v>9.984</v>
      </c>
      <c r="H8" s="59">
        <f>'DRIs DATA 입력'!H8</f>
        <v>16.72</v>
      </c>
      <c r="I8" s="46"/>
      <c r="J8" s="59" t="s">
        <v>215</v>
      </c>
      <c r="K8" s="59">
        <f>'DRIs DATA 입력'!K8</f>
        <v>6.4279999999999999</v>
      </c>
      <c r="L8" s="59">
        <f>'DRIs DATA 입력'!L8</f>
        <v>8.3640000000000008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323.26584000000003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9.2494560000000003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1.5675596999999999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222.04605000000001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75.689025999999998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0.95327585999999997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0.72113603000000004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9.9687669999999997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1.1683802999999999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351.56673999999998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4.5753779999999997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1.3139274000000001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1.2121549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254.60732999999999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707.43089999999995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2798.7660000000001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1790.403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49.384273999999998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100.39679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9.5187380000000008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7.6830024999999997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713.5634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5.4336462000000002E-2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2.5066578000000002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113.31749000000001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46.197192999999999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274</v>
      </c>
      <c r="B1" s="61" t="s">
        <v>324</v>
      </c>
      <c r="G1" s="62" t="s">
        <v>275</v>
      </c>
      <c r="H1" s="61" t="s">
        <v>325</v>
      </c>
    </row>
    <row r="3" spans="1:27" x14ac:dyDescent="0.4">
      <c r="A3" s="71" t="s">
        <v>326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276</v>
      </c>
      <c r="B4" s="69"/>
      <c r="C4" s="69"/>
      <c r="E4" s="66" t="s">
        <v>277</v>
      </c>
      <c r="F4" s="67"/>
      <c r="G4" s="67"/>
      <c r="H4" s="68"/>
      <c r="J4" s="66" t="s">
        <v>278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279</v>
      </c>
      <c r="V4" s="69"/>
      <c r="W4" s="69"/>
      <c r="X4" s="69"/>
      <c r="Y4" s="69"/>
      <c r="Z4" s="69"/>
    </row>
    <row r="5" spans="1:27" x14ac:dyDescent="0.4">
      <c r="A5" s="65"/>
      <c r="B5" s="65" t="s">
        <v>327</v>
      </c>
      <c r="C5" s="65" t="s">
        <v>328</v>
      </c>
      <c r="E5" s="65"/>
      <c r="F5" s="65" t="s">
        <v>49</v>
      </c>
      <c r="G5" s="65" t="s">
        <v>280</v>
      </c>
      <c r="H5" s="65" t="s">
        <v>45</v>
      </c>
      <c r="J5" s="65"/>
      <c r="K5" s="65" t="s">
        <v>281</v>
      </c>
      <c r="L5" s="65" t="s">
        <v>282</v>
      </c>
      <c r="N5" s="65"/>
      <c r="O5" s="65" t="s">
        <v>283</v>
      </c>
      <c r="P5" s="65" t="s">
        <v>284</v>
      </c>
      <c r="Q5" s="65" t="s">
        <v>285</v>
      </c>
      <c r="R5" s="65" t="s">
        <v>286</v>
      </c>
      <c r="S5" s="65" t="s">
        <v>328</v>
      </c>
      <c r="U5" s="65"/>
      <c r="V5" s="65" t="s">
        <v>283</v>
      </c>
      <c r="W5" s="65" t="s">
        <v>284</v>
      </c>
      <c r="X5" s="65" t="s">
        <v>285</v>
      </c>
      <c r="Y5" s="65" t="s">
        <v>286</v>
      </c>
      <c r="Z5" s="65" t="s">
        <v>328</v>
      </c>
    </row>
    <row r="6" spans="1:27" x14ac:dyDescent="0.4">
      <c r="A6" s="65" t="s">
        <v>276</v>
      </c>
      <c r="B6" s="65">
        <v>1800</v>
      </c>
      <c r="C6" s="65">
        <v>1112.0679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288</v>
      </c>
      <c r="O6" s="65">
        <v>40</v>
      </c>
      <c r="P6" s="65">
        <v>50</v>
      </c>
      <c r="Q6" s="65">
        <v>0</v>
      </c>
      <c r="R6" s="65">
        <v>0</v>
      </c>
      <c r="S6" s="65">
        <v>41.034495999999997</v>
      </c>
      <c r="U6" s="65" t="s">
        <v>289</v>
      </c>
      <c r="V6" s="65">
        <v>0</v>
      </c>
      <c r="W6" s="65">
        <v>0</v>
      </c>
      <c r="X6" s="65">
        <v>20</v>
      </c>
      <c r="Y6" s="65">
        <v>0</v>
      </c>
      <c r="Z6" s="65">
        <v>15.729417</v>
      </c>
    </row>
    <row r="7" spans="1:27" x14ac:dyDescent="0.4">
      <c r="E7" s="65" t="s">
        <v>290</v>
      </c>
      <c r="F7" s="65">
        <v>65</v>
      </c>
      <c r="G7" s="65">
        <v>30</v>
      </c>
      <c r="H7" s="65">
        <v>20</v>
      </c>
      <c r="J7" s="65" t="s">
        <v>290</v>
      </c>
      <c r="K7" s="65">
        <v>1</v>
      </c>
      <c r="L7" s="65">
        <v>10</v>
      </c>
    </row>
    <row r="8" spans="1:27" x14ac:dyDescent="0.4">
      <c r="E8" s="65" t="s">
        <v>291</v>
      </c>
      <c r="F8" s="65">
        <v>73.296000000000006</v>
      </c>
      <c r="G8" s="65">
        <v>9.984</v>
      </c>
      <c r="H8" s="65">
        <v>16.72</v>
      </c>
      <c r="J8" s="65" t="s">
        <v>291</v>
      </c>
      <c r="K8" s="65">
        <v>6.4279999999999999</v>
      </c>
      <c r="L8" s="65">
        <v>8.3640000000000008</v>
      </c>
    </row>
    <row r="13" spans="1:27" x14ac:dyDescent="0.4">
      <c r="A13" s="70" t="s">
        <v>329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292</v>
      </c>
      <c r="B14" s="69"/>
      <c r="C14" s="69"/>
      <c r="D14" s="69"/>
      <c r="E14" s="69"/>
      <c r="F14" s="69"/>
      <c r="H14" s="69" t="s">
        <v>293</v>
      </c>
      <c r="I14" s="69"/>
      <c r="J14" s="69"/>
      <c r="K14" s="69"/>
      <c r="L14" s="69"/>
      <c r="M14" s="69"/>
      <c r="O14" s="69" t="s">
        <v>294</v>
      </c>
      <c r="P14" s="69"/>
      <c r="Q14" s="69"/>
      <c r="R14" s="69"/>
      <c r="S14" s="69"/>
      <c r="T14" s="69"/>
      <c r="V14" s="69" t="s">
        <v>295</v>
      </c>
      <c r="W14" s="69"/>
      <c r="X14" s="69"/>
      <c r="Y14" s="69"/>
      <c r="Z14" s="69"/>
      <c r="AA14" s="69"/>
    </row>
    <row r="15" spans="1:27" x14ac:dyDescent="0.4">
      <c r="A15" s="65"/>
      <c r="B15" s="65" t="s">
        <v>283</v>
      </c>
      <c r="C15" s="65" t="s">
        <v>284</v>
      </c>
      <c r="D15" s="65" t="s">
        <v>285</v>
      </c>
      <c r="E15" s="65" t="s">
        <v>286</v>
      </c>
      <c r="F15" s="65" t="s">
        <v>328</v>
      </c>
      <c r="H15" s="65"/>
      <c r="I15" s="65" t="s">
        <v>283</v>
      </c>
      <c r="J15" s="65" t="s">
        <v>284</v>
      </c>
      <c r="K15" s="65" t="s">
        <v>285</v>
      </c>
      <c r="L15" s="65" t="s">
        <v>286</v>
      </c>
      <c r="M15" s="65" t="s">
        <v>328</v>
      </c>
      <c r="O15" s="65"/>
      <c r="P15" s="65" t="s">
        <v>283</v>
      </c>
      <c r="Q15" s="65" t="s">
        <v>284</v>
      </c>
      <c r="R15" s="65" t="s">
        <v>285</v>
      </c>
      <c r="S15" s="65" t="s">
        <v>286</v>
      </c>
      <c r="T15" s="65" t="s">
        <v>328</v>
      </c>
      <c r="V15" s="65"/>
      <c r="W15" s="65" t="s">
        <v>283</v>
      </c>
      <c r="X15" s="65" t="s">
        <v>284</v>
      </c>
      <c r="Y15" s="65" t="s">
        <v>285</v>
      </c>
      <c r="Z15" s="65" t="s">
        <v>286</v>
      </c>
      <c r="AA15" s="65" t="s">
        <v>328</v>
      </c>
    </row>
    <row r="16" spans="1:27" x14ac:dyDescent="0.4">
      <c r="A16" s="65" t="s">
        <v>296</v>
      </c>
      <c r="B16" s="65">
        <v>430</v>
      </c>
      <c r="C16" s="65">
        <v>600</v>
      </c>
      <c r="D16" s="65">
        <v>0</v>
      </c>
      <c r="E16" s="65">
        <v>3000</v>
      </c>
      <c r="F16" s="65">
        <v>323.26584000000003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9.2494560000000003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1.5675596999999999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222.04605000000001</v>
      </c>
    </row>
    <row r="23" spans="1:62" x14ac:dyDescent="0.4">
      <c r="A23" s="70" t="s">
        <v>297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298</v>
      </c>
      <c r="B24" s="69"/>
      <c r="C24" s="69"/>
      <c r="D24" s="69"/>
      <c r="E24" s="69"/>
      <c r="F24" s="69"/>
      <c r="H24" s="69" t="s">
        <v>299</v>
      </c>
      <c r="I24" s="69"/>
      <c r="J24" s="69"/>
      <c r="K24" s="69"/>
      <c r="L24" s="69"/>
      <c r="M24" s="69"/>
      <c r="O24" s="69" t="s">
        <v>300</v>
      </c>
      <c r="P24" s="69"/>
      <c r="Q24" s="69"/>
      <c r="R24" s="69"/>
      <c r="S24" s="69"/>
      <c r="T24" s="69"/>
      <c r="V24" s="69" t="s">
        <v>301</v>
      </c>
      <c r="W24" s="69"/>
      <c r="X24" s="69"/>
      <c r="Y24" s="69"/>
      <c r="Z24" s="69"/>
      <c r="AA24" s="69"/>
      <c r="AC24" s="69" t="s">
        <v>302</v>
      </c>
      <c r="AD24" s="69"/>
      <c r="AE24" s="69"/>
      <c r="AF24" s="69"/>
      <c r="AG24" s="69"/>
      <c r="AH24" s="69"/>
      <c r="AJ24" s="69" t="s">
        <v>303</v>
      </c>
      <c r="AK24" s="69"/>
      <c r="AL24" s="69"/>
      <c r="AM24" s="69"/>
      <c r="AN24" s="69"/>
      <c r="AO24" s="69"/>
      <c r="AQ24" s="69" t="s">
        <v>304</v>
      </c>
      <c r="AR24" s="69"/>
      <c r="AS24" s="69"/>
      <c r="AT24" s="69"/>
      <c r="AU24" s="69"/>
      <c r="AV24" s="69"/>
      <c r="AX24" s="69" t="s">
        <v>305</v>
      </c>
      <c r="AY24" s="69"/>
      <c r="AZ24" s="69"/>
      <c r="BA24" s="69"/>
      <c r="BB24" s="69"/>
      <c r="BC24" s="69"/>
      <c r="BE24" s="69" t="s">
        <v>306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283</v>
      </c>
      <c r="C25" s="65" t="s">
        <v>284</v>
      </c>
      <c r="D25" s="65" t="s">
        <v>285</v>
      </c>
      <c r="E25" s="65" t="s">
        <v>286</v>
      </c>
      <c r="F25" s="65" t="s">
        <v>328</v>
      </c>
      <c r="H25" s="65"/>
      <c r="I25" s="65" t="s">
        <v>283</v>
      </c>
      <c r="J25" s="65" t="s">
        <v>284</v>
      </c>
      <c r="K25" s="65" t="s">
        <v>285</v>
      </c>
      <c r="L25" s="65" t="s">
        <v>286</v>
      </c>
      <c r="M25" s="65" t="s">
        <v>328</v>
      </c>
      <c r="O25" s="65"/>
      <c r="P25" s="65" t="s">
        <v>283</v>
      </c>
      <c r="Q25" s="65" t="s">
        <v>284</v>
      </c>
      <c r="R25" s="65" t="s">
        <v>285</v>
      </c>
      <c r="S25" s="65" t="s">
        <v>286</v>
      </c>
      <c r="T25" s="65" t="s">
        <v>328</v>
      </c>
      <c r="V25" s="65"/>
      <c r="W25" s="65" t="s">
        <v>283</v>
      </c>
      <c r="X25" s="65" t="s">
        <v>284</v>
      </c>
      <c r="Y25" s="65" t="s">
        <v>285</v>
      </c>
      <c r="Z25" s="65" t="s">
        <v>286</v>
      </c>
      <c r="AA25" s="65" t="s">
        <v>328</v>
      </c>
      <c r="AC25" s="65"/>
      <c r="AD25" s="65" t="s">
        <v>283</v>
      </c>
      <c r="AE25" s="65" t="s">
        <v>284</v>
      </c>
      <c r="AF25" s="65" t="s">
        <v>285</v>
      </c>
      <c r="AG25" s="65" t="s">
        <v>286</v>
      </c>
      <c r="AH25" s="65" t="s">
        <v>328</v>
      </c>
      <c r="AJ25" s="65"/>
      <c r="AK25" s="65" t="s">
        <v>283</v>
      </c>
      <c r="AL25" s="65" t="s">
        <v>284</v>
      </c>
      <c r="AM25" s="65" t="s">
        <v>285</v>
      </c>
      <c r="AN25" s="65" t="s">
        <v>286</v>
      </c>
      <c r="AO25" s="65" t="s">
        <v>328</v>
      </c>
      <c r="AQ25" s="65"/>
      <c r="AR25" s="65" t="s">
        <v>283</v>
      </c>
      <c r="AS25" s="65" t="s">
        <v>284</v>
      </c>
      <c r="AT25" s="65" t="s">
        <v>285</v>
      </c>
      <c r="AU25" s="65" t="s">
        <v>286</v>
      </c>
      <c r="AV25" s="65" t="s">
        <v>328</v>
      </c>
      <c r="AX25" s="65"/>
      <c r="AY25" s="65" t="s">
        <v>283</v>
      </c>
      <c r="AZ25" s="65" t="s">
        <v>284</v>
      </c>
      <c r="BA25" s="65" t="s">
        <v>285</v>
      </c>
      <c r="BB25" s="65" t="s">
        <v>286</v>
      </c>
      <c r="BC25" s="65" t="s">
        <v>328</v>
      </c>
      <c r="BE25" s="65"/>
      <c r="BF25" s="65" t="s">
        <v>283</v>
      </c>
      <c r="BG25" s="65" t="s">
        <v>284</v>
      </c>
      <c r="BH25" s="65" t="s">
        <v>285</v>
      </c>
      <c r="BI25" s="65" t="s">
        <v>286</v>
      </c>
      <c r="BJ25" s="65" t="s">
        <v>328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75.689025999999998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0.95327585999999997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0.72113603000000004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9.9687669999999997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1.1683802999999999</v>
      </c>
      <c r="AJ26" s="65" t="s">
        <v>307</v>
      </c>
      <c r="AK26" s="65">
        <v>320</v>
      </c>
      <c r="AL26" s="65">
        <v>400</v>
      </c>
      <c r="AM26" s="65">
        <v>0</v>
      </c>
      <c r="AN26" s="65">
        <v>1000</v>
      </c>
      <c r="AO26" s="65">
        <v>351.56673999999998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4.5753779999999997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1.3139274000000001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1.2121549</v>
      </c>
    </row>
    <row r="33" spans="1:68" x14ac:dyDescent="0.4">
      <c r="A33" s="70" t="s">
        <v>308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176</v>
      </c>
      <c r="B34" s="69"/>
      <c r="C34" s="69"/>
      <c r="D34" s="69"/>
      <c r="E34" s="69"/>
      <c r="F34" s="69"/>
      <c r="H34" s="69" t="s">
        <v>309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310</v>
      </c>
      <c r="W34" s="69"/>
      <c r="X34" s="69"/>
      <c r="Y34" s="69"/>
      <c r="Z34" s="69"/>
      <c r="AA34" s="69"/>
      <c r="AC34" s="69" t="s">
        <v>330</v>
      </c>
      <c r="AD34" s="69"/>
      <c r="AE34" s="69"/>
      <c r="AF34" s="69"/>
      <c r="AG34" s="69"/>
      <c r="AH34" s="69"/>
      <c r="AJ34" s="69" t="s">
        <v>311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283</v>
      </c>
      <c r="C35" s="65" t="s">
        <v>284</v>
      </c>
      <c r="D35" s="65" t="s">
        <v>285</v>
      </c>
      <c r="E35" s="65" t="s">
        <v>286</v>
      </c>
      <c r="F35" s="65" t="s">
        <v>328</v>
      </c>
      <c r="H35" s="65"/>
      <c r="I35" s="65" t="s">
        <v>283</v>
      </c>
      <c r="J35" s="65" t="s">
        <v>284</v>
      </c>
      <c r="K35" s="65" t="s">
        <v>285</v>
      </c>
      <c r="L35" s="65" t="s">
        <v>286</v>
      </c>
      <c r="M35" s="65" t="s">
        <v>328</v>
      </c>
      <c r="O35" s="65"/>
      <c r="P35" s="65" t="s">
        <v>283</v>
      </c>
      <c r="Q35" s="65" t="s">
        <v>284</v>
      </c>
      <c r="R35" s="65" t="s">
        <v>285</v>
      </c>
      <c r="S35" s="65" t="s">
        <v>286</v>
      </c>
      <c r="T35" s="65" t="s">
        <v>328</v>
      </c>
      <c r="V35" s="65"/>
      <c r="W35" s="65" t="s">
        <v>283</v>
      </c>
      <c r="X35" s="65" t="s">
        <v>284</v>
      </c>
      <c r="Y35" s="65" t="s">
        <v>285</v>
      </c>
      <c r="Z35" s="65" t="s">
        <v>286</v>
      </c>
      <c r="AA35" s="65" t="s">
        <v>328</v>
      </c>
      <c r="AC35" s="65"/>
      <c r="AD35" s="65" t="s">
        <v>283</v>
      </c>
      <c r="AE35" s="65" t="s">
        <v>284</v>
      </c>
      <c r="AF35" s="65" t="s">
        <v>285</v>
      </c>
      <c r="AG35" s="65" t="s">
        <v>286</v>
      </c>
      <c r="AH35" s="65" t="s">
        <v>328</v>
      </c>
      <c r="AJ35" s="65"/>
      <c r="AK35" s="65" t="s">
        <v>283</v>
      </c>
      <c r="AL35" s="65" t="s">
        <v>284</v>
      </c>
      <c r="AM35" s="65" t="s">
        <v>285</v>
      </c>
      <c r="AN35" s="65" t="s">
        <v>286</v>
      </c>
      <c r="AO35" s="65" t="s">
        <v>328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254.60732999999999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707.43089999999995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2798.7660000000001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1790.403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49.384273999999998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100.39679</v>
      </c>
    </row>
    <row r="43" spans="1:68" x14ac:dyDescent="0.4">
      <c r="A43" s="70" t="s">
        <v>312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313</v>
      </c>
      <c r="B44" s="69"/>
      <c r="C44" s="69"/>
      <c r="D44" s="69"/>
      <c r="E44" s="69"/>
      <c r="F44" s="69"/>
      <c r="H44" s="69" t="s">
        <v>314</v>
      </c>
      <c r="I44" s="69"/>
      <c r="J44" s="69"/>
      <c r="K44" s="69"/>
      <c r="L44" s="69"/>
      <c r="M44" s="69"/>
      <c r="O44" s="69" t="s">
        <v>315</v>
      </c>
      <c r="P44" s="69"/>
      <c r="Q44" s="69"/>
      <c r="R44" s="69"/>
      <c r="S44" s="69"/>
      <c r="T44" s="69"/>
      <c r="V44" s="69" t="s">
        <v>316</v>
      </c>
      <c r="W44" s="69"/>
      <c r="X44" s="69"/>
      <c r="Y44" s="69"/>
      <c r="Z44" s="69"/>
      <c r="AA44" s="69"/>
      <c r="AC44" s="69" t="s">
        <v>317</v>
      </c>
      <c r="AD44" s="69"/>
      <c r="AE44" s="69"/>
      <c r="AF44" s="69"/>
      <c r="AG44" s="69"/>
      <c r="AH44" s="69"/>
      <c r="AJ44" s="69" t="s">
        <v>331</v>
      </c>
      <c r="AK44" s="69"/>
      <c r="AL44" s="69"/>
      <c r="AM44" s="69"/>
      <c r="AN44" s="69"/>
      <c r="AO44" s="69"/>
      <c r="AQ44" s="69" t="s">
        <v>318</v>
      </c>
      <c r="AR44" s="69"/>
      <c r="AS44" s="69"/>
      <c r="AT44" s="69"/>
      <c r="AU44" s="69"/>
      <c r="AV44" s="69"/>
      <c r="AX44" s="69" t="s">
        <v>319</v>
      </c>
      <c r="AY44" s="69"/>
      <c r="AZ44" s="69"/>
      <c r="BA44" s="69"/>
      <c r="BB44" s="69"/>
      <c r="BC44" s="69"/>
      <c r="BE44" s="69" t="s">
        <v>320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283</v>
      </c>
      <c r="C45" s="65" t="s">
        <v>284</v>
      </c>
      <c r="D45" s="65" t="s">
        <v>285</v>
      </c>
      <c r="E45" s="65" t="s">
        <v>286</v>
      </c>
      <c r="F45" s="65" t="s">
        <v>328</v>
      </c>
      <c r="H45" s="65"/>
      <c r="I45" s="65" t="s">
        <v>283</v>
      </c>
      <c r="J45" s="65" t="s">
        <v>284</v>
      </c>
      <c r="K45" s="65" t="s">
        <v>285</v>
      </c>
      <c r="L45" s="65" t="s">
        <v>286</v>
      </c>
      <c r="M45" s="65" t="s">
        <v>328</v>
      </c>
      <c r="O45" s="65"/>
      <c r="P45" s="65" t="s">
        <v>283</v>
      </c>
      <c r="Q45" s="65" t="s">
        <v>284</v>
      </c>
      <c r="R45" s="65" t="s">
        <v>285</v>
      </c>
      <c r="S45" s="65" t="s">
        <v>286</v>
      </c>
      <c r="T45" s="65" t="s">
        <v>328</v>
      </c>
      <c r="V45" s="65"/>
      <c r="W45" s="65" t="s">
        <v>283</v>
      </c>
      <c r="X45" s="65" t="s">
        <v>284</v>
      </c>
      <c r="Y45" s="65" t="s">
        <v>285</v>
      </c>
      <c r="Z45" s="65" t="s">
        <v>286</v>
      </c>
      <c r="AA45" s="65" t="s">
        <v>328</v>
      </c>
      <c r="AC45" s="65"/>
      <c r="AD45" s="65" t="s">
        <v>283</v>
      </c>
      <c r="AE45" s="65" t="s">
        <v>284</v>
      </c>
      <c r="AF45" s="65" t="s">
        <v>285</v>
      </c>
      <c r="AG45" s="65" t="s">
        <v>286</v>
      </c>
      <c r="AH45" s="65" t="s">
        <v>328</v>
      </c>
      <c r="AJ45" s="65"/>
      <c r="AK45" s="65" t="s">
        <v>283</v>
      </c>
      <c r="AL45" s="65" t="s">
        <v>284</v>
      </c>
      <c r="AM45" s="65" t="s">
        <v>285</v>
      </c>
      <c r="AN45" s="65" t="s">
        <v>286</v>
      </c>
      <c r="AO45" s="65" t="s">
        <v>328</v>
      </c>
      <c r="AQ45" s="65"/>
      <c r="AR45" s="65" t="s">
        <v>283</v>
      </c>
      <c r="AS45" s="65" t="s">
        <v>284</v>
      </c>
      <c r="AT45" s="65" t="s">
        <v>285</v>
      </c>
      <c r="AU45" s="65" t="s">
        <v>286</v>
      </c>
      <c r="AV45" s="65" t="s">
        <v>328</v>
      </c>
      <c r="AX45" s="65"/>
      <c r="AY45" s="65" t="s">
        <v>283</v>
      </c>
      <c r="AZ45" s="65" t="s">
        <v>284</v>
      </c>
      <c r="BA45" s="65" t="s">
        <v>285</v>
      </c>
      <c r="BB45" s="65" t="s">
        <v>286</v>
      </c>
      <c r="BC45" s="65" t="s">
        <v>328</v>
      </c>
      <c r="BE45" s="65"/>
      <c r="BF45" s="65" t="s">
        <v>283</v>
      </c>
      <c r="BG45" s="65" t="s">
        <v>284</v>
      </c>
      <c r="BH45" s="65" t="s">
        <v>285</v>
      </c>
      <c r="BI45" s="65" t="s">
        <v>286</v>
      </c>
      <c r="BJ45" s="65" t="s">
        <v>328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9.5187380000000008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7.6830024999999997</v>
      </c>
      <c r="O46" s="65" t="s">
        <v>321</v>
      </c>
      <c r="P46" s="65">
        <v>600</v>
      </c>
      <c r="Q46" s="65">
        <v>800</v>
      </c>
      <c r="R46" s="65">
        <v>0</v>
      </c>
      <c r="S46" s="65">
        <v>10000</v>
      </c>
      <c r="T46" s="65">
        <v>713.5634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5.4336462000000002E-2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2.5066578000000002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113.31749000000001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46.197192999999999</v>
      </c>
      <c r="AX46" s="65" t="s">
        <v>332</v>
      </c>
      <c r="AY46" s="65"/>
      <c r="AZ46" s="65"/>
      <c r="BA46" s="65"/>
      <c r="BB46" s="65"/>
      <c r="BC46" s="65"/>
      <c r="BE46" s="65" t="s">
        <v>322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4">
      <c r="A2" s="61" t="s">
        <v>333</v>
      </c>
      <c r="B2" s="61" t="s">
        <v>334</v>
      </c>
      <c r="C2" s="61" t="s">
        <v>335</v>
      </c>
      <c r="D2" s="61">
        <v>64</v>
      </c>
      <c r="E2" s="61">
        <v>1112.0679</v>
      </c>
      <c r="F2" s="61">
        <v>179.88517999999999</v>
      </c>
      <c r="G2" s="61">
        <v>24.502253</v>
      </c>
      <c r="H2" s="61">
        <v>12.1732855</v>
      </c>
      <c r="I2" s="61">
        <v>12.328965999999999</v>
      </c>
      <c r="J2" s="61">
        <v>41.034495999999997</v>
      </c>
      <c r="K2" s="61">
        <v>23.882010000000001</v>
      </c>
      <c r="L2" s="61">
        <v>17.152488999999999</v>
      </c>
      <c r="M2" s="61">
        <v>15.729417</v>
      </c>
      <c r="N2" s="61">
        <v>1.6891946</v>
      </c>
      <c r="O2" s="61">
        <v>7.8611392999999996</v>
      </c>
      <c r="P2" s="61">
        <v>449.67957000000001</v>
      </c>
      <c r="Q2" s="61">
        <v>13.197442000000001</v>
      </c>
      <c r="R2" s="61">
        <v>323.26584000000003</v>
      </c>
      <c r="S2" s="61">
        <v>34.298057999999997</v>
      </c>
      <c r="T2" s="61">
        <v>3467.6138000000001</v>
      </c>
      <c r="U2" s="61">
        <v>1.5675596999999999</v>
      </c>
      <c r="V2" s="61">
        <v>9.2494560000000003</v>
      </c>
      <c r="W2" s="61">
        <v>222.04605000000001</v>
      </c>
      <c r="X2" s="61">
        <v>75.689025999999998</v>
      </c>
      <c r="Y2" s="61">
        <v>0.95327585999999997</v>
      </c>
      <c r="Z2" s="61">
        <v>0.72113603000000004</v>
      </c>
      <c r="AA2" s="61">
        <v>9.9687669999999997</v>
      </c>
      <c r="AB2" s="61">
        <v>1.1683802999999999</v>
      </c>
      <c r="AC2" s="61">
        <v>351.56673999999998</v>
      </c>
      <c r="AD2" s="61">
        <v>4.5753779999999997</v>
      </c>
      <c r="AE2" s="61">
        <v>1.3139274000000001</v>
      </c>
      <c r="AF2" s="61">
        <v>1.2121549</v>
      </c>
      <c r="AG2" s="61">
        <v>254.60732999999999</v>
      </c>
      <c r="AH2" s="61">
        <v>171.03632999999999</v>
      </c>
      <c r="AI2" s="61">
        <v>83.570989999999995</v>
      </c>
      <c r="AJ2" s="61">
        <v>707.43089999999995</v>
      </c>
      <c r="AK2" s="61">
        <v>2798.7660000000001</v>
      </c>
      <c r="AL2" s="61">
        <v>49.384273999999998</v>
      </c>
      <c r="AM2" s="61">
        <v>1790.403</v>
      </c>
      <c r="AN2" s="61">
        <v>100.39679</v>
      </c>
      <c r="AO2" s="61">
        <v>9.5187380000000008</v>
      </c>
      <c r="AP2" s="61">
        <v>7.3268829999999996</v>
      </c>
      <c r="AQ2" s="61">
        <v>2.1918546999999999</v>
      </c>
      <c r="AR2" s="61">
        <v>7.6830024999999997</v>
      </c>
      <c r="AS2" s="61">
        <v>713.5634</v>
      </c>
      <c r="AT2" s="61">
        <v>5.4336462000000002E-2</v>
      </c>
      <c r="AU2" s="61">
        <v>2.5066578000000002</v>
      </c>
      <c r="AV2" s="61">
        <v>113.31749000000001</v>
      </c>
      <c r="AW2" s="61">
        <v>46.197192999999999</v>
      </c>
      <c r="AX2" s="61">
        <v>0.11032562</v>
      </c>
      <c r="AY2" s="61">
        <v>0.60676470000000005</v>
      </c>
      <c r="AZ2" s="61">
        <v>113.75989</v>
      </c>
      <c r="BA2" s="61">
        <v>24.551607000000001</v>
      </c>
      <c r="BB2" s="61">
        <v>7.1517840000000001</v>
      </c>
      <c r="BC2" s="61">
        <v>8.7827660000000005</v>
      </c>
      <c r="BD2" s="61">
        <v>8.6096450000000004</v>
      </c>
      <c r="BE2" s="61">
        <v>0.72345316000000004</v>
      </c>
      <c r="BF2" s="61">
        <v>3.8825240000000001</v>
      </c>
      <c r="BG2" s="61">
        <v>1.1518281E-3</v>
      </c>
      <c r="BH2" s="61">
        <v>3.5416245999999999E-3</v>
      </c>
      <c r="BI2" s="61">
        <v>2.5976363000000001E-3</v>
      </c>
      <c r="BJ2" s="61">
        <v>2.4147986E-2</v>
      </c>
      <c r="BK2" s="61">
        <v>8.8602166000000004E-5</v>
      </c>
      <c r="BL2" s="61">
        <v>0.12781566</v>
      </c>
      <c r="BM2" s="61">
        <v>1.8222758999999999</v>
      </c>
      <c r="BN2" s="61">
        <v>0.49625337000000003</v>
      </c>
      <c r="BO2" s="61">
        <v>26.632086000000001</v>
      </c>
      <c r="BP2" s="61">
        <v>5.4203330000000003</v>
      </c>
      <c r="BQ2" s="61">
        <v>9.0093770000000006</v>
      </c>
      <c r="BR2" s="61">
        <v>31.27298</v>
      </c>
      <c r="BS2" s="61">
        <v>9.9154579999999992</v>
      </c>
      <c r="BT2" s="61">
        <v>6.3779180000000002</v>
      </c>
      <c r="BU2" s="61">
        <v>5.105519E-2</v>
      </c>
      <c r="BV2" s="61">
        <v>2.1559682E-2</v>
      </c>
      <c r="BW2" s="61">
        <v>0.42276206999999999</v>
      </c>
      <c r="BX2" s="61">
        <v>0.62693304000000005</v>
      </c>
      <c r="BY2" s="61">
        <v>6.3040219999999994E-2</v>
      </c>
      <c r="BZ2" s="61">
        <v>2.6321883E-4</v>
      </c>
      <c r="CA2" s="61">
        <v>0.2486959</v>
      </c>
      <c r="CB2" s="61">
        <v>1.4733135E-2</v>
      </c>
      <c r="CC2" s="61">
        <v>0.10687458</v>
      </c>
      <c r="CD2" s="61">
        <v>0.76536939999999998</v>
      </c>
      <c r="CE2" s="61">
        <v>3.3693380000000002E-2</v>
      </c>
      <c r="CF2" s="61">
        <v>0.1368288</v>
      </c>
      <c r="CG2" s="61">
        <v>0</v>
      </c>
      <c r="CH2" s="61">
        <v>2.4420028999999999E-2</v>
      </c>
      <c r="CI2" s="61">
        <v>1.2664766999999999E-3</v>
      </c>
      <c r="CJ2" s="61">
        <v>1.5037613000000001</v>
      </c>
      <c r="CK2" s="61">
        <v>8.1254780000000002E-3</v>
      </c>
      <c r="CL2" s="61">
        <v>0.47493089999999999</v>
      </c>
      <c r="CM2" s="61">
        <v>1.7253639999999999</v>
      </c>
      <c r="CN2" s="61">
        <v>1519.258</v>
      </c>
      <c r="CO2" s="61">
        <v>2671.6046999999999</v>
      </c>
      <c r="CP2" s="61">
        <v>1632.8263999999999</v>
      </c>
      <c r="CQ2" s="61">
        <v>550.74725000000001</v>
      </c>
      <c r="CR2" s="61">
        <v>304.94672000000003</v>
      </c>
      <c r="CS2" s="61">
        <v>268.70553999999998</v>
      </c>
      <c r="CT2" s="61">
        <v>1531.268</v>
      </c>
      <c r="CU2" s="61">
        <v>919.57465000000002</v>
      </c>
      <c r="CV2" s="61">
        <v>851.00603999999998</v>
      </c>
      <c r="CW2" s="61">
        <v>1057.6964</v>
      </c>
      <c r="CX2" s="61">
        <v>290.92282</v>
      </c>
      <c r="CY2" s="61">
        <v>1917.0311999999999</v>
      </c>
      <c r="CZ2" s="61">
        <v>924.45263999999997</v>
      </c>
      <c r="DA2" s="61">
        <v>2350.3000000000002</v>
      </c>
      <c r="DB2" s="61">
        <v>2222.933</v>
      </c>
      <c r="DC2" s="61">
        <v>3307.8357000000001</v>
      </c>
      <c r="DD2" s="61">
        <v>4999.8459999999995</v>
      </c>
      <c r="DE2" s="61">
        <v>1229.1967999999999</v>
      </c>
      <c r="DF2" s="61">
        <v>2288.7067999999999</v>
      </c>
      <c r="DG2" s="61">
        <v>1208.3240000000001</v>
      </c>
      <c r="DH2" s="61">
        <v>47.211309999999997</v>
      </c>
      <c r="DI2" s="61">
        <v>0</v>
      </c>
    </row>
    <row r="5" spans="1:113" x14ac:dyDescent="0.4">
      <c r="A5" t="s">
        <v>103</v>
      </c>
      <c r="B5" t="s">
        <v>104</v>
      </c>
      <c r="C5" t="s">
        <v>105</v>
      </c>
      <c r="D5" t="s">
        <v>106</v>
      </c>
    </row>
    <row r="6" spans="1:113" x14ac:dyDescent="0.4">
      <c r="A6">
        <f>BA2</f>
        <v>24.551607000000001</v>
      </c>
      <c r="B6">
        <f>BB2</f>
        <v>7.1517840000000001</v>
      </c>
      <c r="C6">
        <f>BC2</f>
        <v>8.7827660000000005</v>
      </c>
      <c r="D6">
        <f>BD2</f>
        <v>8.6096450000000004</v>
      </c>
    </row>
    <row r="7" spans="1:113" x14ac:dyDescent="0.4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254</v>
      </c>
      <c r="B2" s="55">
        <v>20518</v>
      </c>
      <c r="C2" s="56">
        <f ca="1">YEAR(TODAY())-YEAR(B2)+IF(TODAY()&gt;=DATE(YEAR(TODAY()),MONTH(B2),DAY(B2)),0,-1)</f>
        <v>64</v>
      </c>
      <c r="E2" s="52">
        <v>155</v>
      </c>
      <c r="F2" s="53" t="s">
        <v>336</v>
      </c>
      <c r="G2" s="52">
        <v>52.82</v>
      </c>
      <c r="H2" s="51" t="s">
        <v>40</v>
      </c>
      <c r="I2" s="72">
        <f>ROUND(G3/E3^2,1)</f>
        <v>22</v>
      </c>
    </row>
    <row r="3" spans="1:9" x14ac:dyDescent="0.4">
      <c r="E3" s="51">
        <f>E2/100</f>
        <v>1.55</v>
      </c>
      <c r="F3" s="51" t="s">
        <v>39</v>
      </c>
      <c r="G3" s="51">
        <f>G2</f>
        <v>52.82</v>
      </c>
      <c r="H3" s="51" t="s">
        <v>40</v>
      </c>
      <c r="I3" s="72"/>
    </row>
    <row r="4" spans="1:9" x14ac:dyDescent="0.4">
      <c r="A4" t="s">
        <v>272</v>
      </c>
    </row>
    <row r="5" spans="1:9" x14ac:dyDescent="0.4">
      <c r="B5" s="60">
        <v>43972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서희숙, ID : H1700046)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28일 14:48:25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323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43972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64</v>
      </c>
      <c r="G12" s="137"/>
      <c r="H12" s="137"/>
      <c r="I12" s="137"/>
      <c r="K12" s="128">
        <f>'개인정보 및 신체계측 입력'!E2</f>
        <v>155</v>
      </c>
      <c r="L12" s="129"/>
      <c r="M12" s="122">
        <f>'개인정보 및 신체계측 입력'!G2</f>
        <v>52.82</v>
      </c>
      <c r="N12" s="123"/>
      <c r="O12" s="118" t="s">
        <v>270</v>
      </c>
      <c r="P12" s="112"/>
      <c r="Q12" s="115">
        <f>'개인정보 및 신체계측 입력'!I2</f>
        <v>22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서희숙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73.296000000000006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9.984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16.72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4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8.4</v>
      </c>
      <c r="L72" s="36" t="s">
        <v>52</v>
      </c>
      <c r="M72" s="36">
        <f>ROUND('DRIs DATA'!K8,1)</f>
        <v>6.4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170</v>
      </c>
      <c r="C94" s="87"/>
      <c r="D94" s="87"/>
      <c r="E94" s="87"/>
      <c r="F94" s="90">
        <f>ROUND('DRIs DATA'!F16/'DRIs DATA'!C16*100,2)</f>
        <v>43.1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77.08</v>
      </c>
      <c r="R94" s="87" t="s">
        <v>166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170</v>
      </c>
      <c r="C121" s="16"/>
      <c r="D121" s="16"/>
      <c r="E121" s="15"/>
      <c r="F121" s="90">
        <f>ROUND('DRIs DATA'!F26/'DRIs DATA'!C26*100,2)</f>
        <v>75.69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77.89</v>
      </c>
      <c r="R121" s="87" t="s">
        <v>165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260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259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259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170</v>
      </c>
      <c r="C172" s="20"/>
      <c r="D172" s="20"/>
      <c r="E172" s="6"/>
      <c r="F172" s="90">
        <f>ROUND('DRIs DATA'!F36/'DRIs DATA'!C36*100,2)</f>
        <v>31.83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186.58</v>
      </c>
      <c r="R172" s="20" t="s">
        <v>165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170</v>
      </c>
      <c r="C197" s="20"/>
      <c r="D197" s="20"/>
      <c r="E197" s="6"/>
      <c r="F197" s="90">
        <f>ROUND('DRIs DATA'!F46/'DRIs DATA'!C46*100,2)</f>
        <v>95.19</v>
      </c>
      <c r="G197" s="90"/>
      <c r="H197" s="20" t="s">
        <v>165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4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273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2020-05-28T06:22:42Z</dcterms:modified>
</cp:coreProperties>
</file>