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<sst xmlns="http://schemas.openxmlformats.org/spreadsheetml/2006/main" count="692" uniqueCount="283">
  <si>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</si>
  <si>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</si>
  <si>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</si>
  <si>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</si>
  <si>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</si>
  <si>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</si>
  <si>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</si>
  <si>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</si>
  <si>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</si>
  <si>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</si>
  <si>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</si>
  <si>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</si>
  <si>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</si>
  <si>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</si>
  <si>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</si>
  <si>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</si>
  <si>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</si>
  <si>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</si>
  <si>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</si>
  <si>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</si>
  <si>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</si>
  <si>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</si>
  <si>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</si>
  <si>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</si>
  <si>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</si>
  <si>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</si>
  <si>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</si>
  <si>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</si>
  <si>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</si>
  <si>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</si>
  <si>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</si>
  <si>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</si>
  <si>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</si>
  <si>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</si>
  <si>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</si>
  <si>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</si>
  <si>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</si>
  <si>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</si>
  <si>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</si>
  <si>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</si>
  <si>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</si>
  <si>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</si>
  <si>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</si>
  <si>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</si>
  <si>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</si>
  <si>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</si>
  <si>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</si>
  <si>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</si>
  <si>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</si>
  <si>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</si>
  <si>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</si>
  <si>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</si>
  <si>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</si>
  <si>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</si>
  <si>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</si>
  <si>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</si>
  <si>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</si>
  <si>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</si>
  <si>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</si>
  <si>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</si>
  <si>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</si>
  <si>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</si>
  <si>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</si>
  <si>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</si>
  <si>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</si>
  <si>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</si>
  <si>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</si>
  <si>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</si>
  <si>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</si>
  <si>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</si>
  <si>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</si>
  <si>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</si>
  <si>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</si>
  <si>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</si>
  <si>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</si>
  <si>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</si>
  <si>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</si>
  <si>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</si>
  <si>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</si>
  <si>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</si>
  <si>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</si>
  <si>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</si>
  <si>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</si>
  <si>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</si>
  <si>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</si>
  <si>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</si>
  <si>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</si>
  <si>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</si>
  <si>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</si>
  <si>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</si>
  <si>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</si>
  <si>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</si>
  <si>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</si>
  <si>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</si>
  <si>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</si>
  <si>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</si>
  <si>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</si>
  <si>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</si>
  <si>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</si>
  <si>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</si>
  <si>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</si>
  <si>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</si>
  <si>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</si>
  <si>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</si>
  <si>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</si>
  <si>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</si>
  <si>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</si>
  <si>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</si>
  <si>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</si>
  <si>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</si>
  <si>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</si>
  <si>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</si>
  <si>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</si>
  <si>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</si>
  <si>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</si>
  <si>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</si>
  <si>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</si>
  <si>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</si>
  <si>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</si>
  <si>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</si>
  <si>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</si>
  <si>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</si>
  <si>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</si>
  <si>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</si>
  <si>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</si>
  <si>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</si>
  <si>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</si>
  <si>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</si>
  <si>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</si>
  <si>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</si>
  <si>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</si>
  <si>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</si>
  <si>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</si>
  <si>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</si>
  <si>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</si>
  <si>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</si>
  <si>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</si>
  <si>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</si>
  <si>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</si>
  <si>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</si>
  <si>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</si>
  <si>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</si>
  <si>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</si>
  <si>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</si>
  <si>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</si>
  <si>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</si>
  <si>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</si>
  <si>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</si>
  <si>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</si>
  <si>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</si>
  <si>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</si>
  <si>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</si>
  <si>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</si>
  <si>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</si>
  <si>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</si>
  <si>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</si>
  <si>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</si>
  <si>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</si>
  <si>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</si>
  <si>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</si>
  <si>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</si>
  <si>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</si>
  <si>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</si>
  <si>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</si>
  <si>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</si>
  <si>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</si>
  <si>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</si>
  <si>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</si>
  <si>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</si>
  <si>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</si>
  <si>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</si>
  <si>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</si>
  <si>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</si>
  <si>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</si>
  <si>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</si>
  <si>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</si>
  <si>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</si>
  <si>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</si>
  <si>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</si>
  <si>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</si>
  <si>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</si>
  <si>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</si>
  <si>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</si>
  <si>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</si>
  <si>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</si>
  <si>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</si>
  <si>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</si>
  <si>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</si>
  <si>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</si>
  <si>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</si>
  <si>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</si>
  <si>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</si>
  <si>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</si>
  <si>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</si>
  <si>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</si>
  <si>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</si>
  <si>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</si>
  <si>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</si>
  <si>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</si>
  <si>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</si>
  <si>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</si>
  <si>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</si>
  <si>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</si>
  <si>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</si>
  <si>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</si>
  <si>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</si>
  <si>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</si>
  <si>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</si>
  <si>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</si>
  <si>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</si>
  <si>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</si>
  <si>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</si>
  <si>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</si>
  <si>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</si>
  <si>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</si>
  <si>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</si>
  <si>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</si>
  <si>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</si>
  <si>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</si>
  <si>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</si>
  <si>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</si>
  <si>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</si>
  <si>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</si>
  <si>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</si>
  <si>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</si>
  <si>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</si>
  <si>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</si>
  <si>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</si>
  <si>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</si>
  <si>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</si>
  <si>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</si>
  <si>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</si>
  <si>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</si>
  <si>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</si>
  <si>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</si>
  <si>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</si>
  <si>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</si>
  <si>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</si>
  <si>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</si>
  <si>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</si>
  <si>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</si>
  <si>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</si>
  <si>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</si>
  <si>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</si>
  <si>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</si>
  <si>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</si>
  <si>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</si>
  <si>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</si>
  <si>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</si>
  <si>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</si>
  <si>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</si>
  <si>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</si>
  <si>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</si>
  <si>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</si>
  <si>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</si>
  <si>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</si>
  <si>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</si>
  <si>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</si>
  <si>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</si>
  <si>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</si>
  <si>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</si>
  <si>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</si>
  <si>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</si>
  <si>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</si>
  <si>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</si>
  <si>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</si>
  <si>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</si>
  <si>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</si>
  <si>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</si>
  <si>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</si>
  <si>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</si>
  <si>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</si>
  <si>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</si>
  <si>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</si>
  <si>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</si>
  <si>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</si>
  <si>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</si>
  <si>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유경자, ID : H1700047)</t>
  </si>
  <si>
    <t>출력시각</t>
  </si>
  <si>
    <t>2020년 06월 03일 09:45:42</t>
  </si>
  <si>
    <t>H1700047</t>
  </si>
  <si>
    <t>유경자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</si>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</sst>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59.652200000000001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57248"/>
        <c:axId val="525555680"/>
      </c:barChart>
      <c:catAx>
        <c:axId val="5255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55680"/>
        <c:crosses val="autoZero"/>
        <c:auto val="1"/>
        <c:lblAlgn val="ctr"/>
        <c:lblOffset val="100"/>
        <c:noMultiLvlLbl val="0"/>
      </c:catAx>
      <c:valAx>
        <c:axId val="52555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5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2.250451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62736"/>
        <c:axId val="525563128"/>
      </c:barChart>
      <c:catAx>
        <c:axId val="52556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63128"/>
        <c:crosses val="autoZero"/>
        <c:auto val="1"/>
        <c:lblAlgn val="ctr"/>
        <c:lblOffset val="100"/>
        <c:noMultiLvlLbl val="0"/>
      </c:catAx>
      <c:valAx>
        <c:axId val="52556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6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2.6832373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63520"/>
        <c:axId val="525563912"/>
      </c:barChart>
      <c:catAx>
        <c:axId val="5255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63912"/>
        <c:crosses val="autoZero"/>
        <c:auto val="1"/>
        <c:lblAlgn val="ctr"/>
        <c:lblOffset val="100"/>
        <c:noMultiLvlLbl val="0"/>
      </c:catAx>
      <c:valAx>
        <c:axId val="52556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1059.8013000000001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66264"/>
        <c:axId val="525568616"/>
      </c:barChart>
      <c:catAx>
        <c:axId val="52556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68616"/>
        <c:crosses val="autoZero"/>
        <c:auto val="1"/>
        <c:lblAlgn val="ctr"/>
        <c:lblOffset val="100"/>
        <c:noMultiLvlLbl val="0"/>
      </c:catAx>
      <c:valAx>
        <c:axId val="5255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6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3318.127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67048"/>
        <c:axId val="525565088"/>
      </c:barChart>
      <c:catAx>
        <c:axId val="52556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65088"/>
        <c:crosses val="autoZero"/>
        <c:auto val="1"/>
        <c:lblAlgn val="ctr"/>
        <c:lblOffset val="100"/>
        <c:noMultiLvlLbl val="0"/>
      </c:catAx>
      <c:valAx>
        <c:axId val="5255650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6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158.75595000000001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65480"/>
        <c:axId val="525565872"/>
      </c:barChart>
      <c:catAx>
        <c:axId val="5255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65872"/>
        <c:crosses val="autoZero"/>
        <c:auto val="1"/>
        <c:lblAlgn val="ctr"/>
        <c:lblOffset val="100"/>
        <c:noMultiLvlLbl val="0"/>
      </c:catAx>
      <c:valAx>
        <c:axId val="52556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6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154.81215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68224"/>
        <c:axId val="525576064"/>
      </c:barChart>
      <c:catAx>
        <c:axId val="52556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76064"/>
        <c:crosses val="autoZero"/>
        <c:auto val="1"/>
        <c:lblAlgn val="ctr"/>
        <c:lblOffset val="100"/>
        <c:noMultiLvlLbl val="0"/>
      </c:catAx>
      <c:valAx>
        <c:axId val="52557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6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9.4479830000000007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72144"/>
        <c:axId val="525575280"/>
      </c:barChart>
      <c:catAx>
        <c:axId val="52557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75280"/>
        <c:crosses val="autoZero"/>
        <c:auto val="1"/>
        <c:lblAlgn val="ctr"/>
        <c:lblOffset val="100"/>
        <c:noMultiLvlLbl val="0"/>
      </c:catAx>
      <c:valAx>
        <c:axId val="52557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7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1244.0543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72536"/>
        <c:axId val="525572928"/>
      </c:barChart>
      <c:catAx>
        <c:axId val="52557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72928"/>
        <c:crosses val="autoZero"/>
        <c:auto val="1"/>
        <c:lblAlgn val="ctr"/>
        <c:lblOffset val="100"/>
        <c:noMultiLvlLbl val="0"/>
      </c:catAx>
      <c:valAx>
        <c:axId val="5255729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7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0.10123159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75672"/>
        <c:axId val="525578416"/>
      </c:barChart>
      <c:catAx>
        <c:axId val="52557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78416"/>
        <c:crosses val="autoZero"/>
        <c:auto val="1"/>
        <c:lblAlgn val="ctr"/>
        <c:lblOffset val="100"/>
        <c:noMultiLvlLbl val="0"/>
      </c:catAx>
      <c:valAx>
        <c:axId val="52557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7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3.2229459999999999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73712"/>
        <c:axId val="525574104"/>
      </c:barChart>
      <c:catAx>
        <c:axId val="52557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74104"/>
        <c:crosses val="autoZero"/>
        <c:auto val="1"/>
        <c:lblAlgn val="ctr"/>
        <c:lblOffset val="100"/>
        <c:noMultiLvlLbl val="0"/>
      </c:catAx>
      <c:valAx>
        <c:axId val="525574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7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26.173960000000001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57640"/>
        <c:axId val="525558032"/>
      </c:barChart>
      <c:catAx>
        <c:axId val="5255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58032"/>
        <c:crosses val="autoZero"/>
        <c:auto val="1"/>
        <c:lblAlgn val="ctr"/>
        <c:lblOffset val="100"/>
        <c:noMultiLvlLbl val="0"/>
      </c:catAx>
      <c:valAx>
        <c:axId val="525558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5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180.83611999999999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76848"/>
        <c:axId val="525577240"/>
      </c:barChart>
      <c:catAx>
        <c:axId val="52557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77240"/>
        <c:crosses val="autoZero"/>
        <c:auto val="1"/>
        <c:lblAlgn val="ctr"/>
        <c:lblOffset val="100"/>
        <c:noMultiLvlLbl val="0"/>
      </c:catAx>
      <c:valAx>
        <c:axId val="52557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7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64.181244000000007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9096"/>
        <c:axId val="526943608"/>
      </c:barChart>
      <c:catAx>
        <c:axId val="52694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3608"/>
        <c:crosses val="autoZero"/>
        <c:auto val="1"/>
        <c:lblAlgn val="ctr"/>
        <c:lblOffset val="100"/>
        <c:noMultiLvlLbl val="0"/>
      </c:catAx>
      <c:valAx>
        <c:axId val="52694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9.1270000000000007</c:v>
                </c:pt>
                <c:pt idx="1">
                  <c:v>12.395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947136"/>
        <c:axId val="526950272"/>
      </c:barChart>
      <c:catAx>
        <c:axId val="52694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0272"/>
        <c:crosses val="autoZero"/>
        <c:auto val="1"/>
        <c:lblAlgn val="ctr"/>
        <c:lblOffset val="100"/>
        <c:noMultiLvlLbl val="0"/>
      </c:catAx>
      <c:valAx>
        <c:axId val="52695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9.0126340000000003</c:v>
                </c:pt>
                <c:pt idx="1">
                  <c:v>10.581473000000001</c:v>
                </c:pt>
                <c:pt idx="2">
                  <c:v>12.655253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612.83709999999996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4000"/>
        <c:axId val="526944784"/>
      </c:barChart>
      <c:catAx>
        <c:axId val="5269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4784"/>
        <c:crosses val="autoZero"/>
        <c:auto val="1"/>
        <c:lblAlgn val="ctr"/>
        <c:lblOffset val="100"/>
        <c:noMultiLvlLbl val="0"/>
      </c:catAx>
      <c:valAx>
        <c:axId val="526944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18.271013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5568"/>
        <c:axId val="526950664"/>
      </c:barChart>
      <c:catAx>
        <c:axId val="52694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0664"/>
        <c:crosses val="autoZero"/>
        <c:auto val="1"/>
        <c:lblAlgn val="ctr"/>
        <c:lblOffset val="100"/>
        <c:noMultiLvlLbl val="0"/>
      </c:catAx>
      <c:valAx>
        <c:axId val="52695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69.965999999999994</c:v>
                </c:pt>
                <c:pt idx="1">
                  <c:v>11.166</c:v>
                </c:pt>
                <c:pt idx="2">
                  <c:v>18.867999999999999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952624"/>
        <c:axId val="526945960"/>
      </c:barChart>
      <c:catAx>
        <c:axId val="52695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5960"/>
        <c:crosses val="autoZero"/>
        <c:auto val="1"/>
        <c:lblAlgn val="ctr"/>
        <c:lblOffset val="100"/>
        <c:noMultiLvlLbl val="0"/>
      </c:catAx>
      <c:valAx>
        <c:axId val="52694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1419.9508000000001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7920"/>
        <c:axId val="526953800"/>
      </c:barChart>
      <c:catAx>
        <c:axId val="52694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3800"/>
        <c:crosses val="autoZero"/>
        <c:auto val="1"/>
        <c:lblAlgn val="ctr"/>
        <c:lblOffset val="100"/>
        <c:noMultiLvlLbl val="0"/>
      </c:catAx>
      <c:valAx>
        <c:axId val="526953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128.7671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8312"/>
        <c:axId val="526948704"/>
      </c:barChart>
      <c:catAx>
        <c:axId val="52694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8704"/>
        <c:crosses val="autoZero"/>
        <c:auto val="1"/>
        <c:lblAlgn val="ctr"/>
        <c:lblOffset val="100"/>
        <c:noMultiLvlLbl val="0"/>
      </c:catAx>
      <c:valAx>
        <c:axId val="526948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584.17070000000001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9880"/>
        <c:axId val="526951056"/>
      </c:barChart>
      <c:catAx>
        <c:axId val="52694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1056"/>
        <c:crosses val="autoZero"/>
        <c:auto val="1"/>
        <c:lblAlgn val="ctr"/>
        <c:lblOffset val="100"/>
        <c:noMultiLvlLbl val="0"/>
      </c:catAx>
      <c:valAx>
        <c:axId val="52695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3.6287310000000002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58816"/>
        <c:axId val="525546664"/>
      </c:barChart>
      <c:catAx>
        <c:axId val="5255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46664"/>
        <c:crosses val="autoZero"/>
        <c:auto val="1"/>
        <c:lblAlgn val="ctr"/>
        <c:lblOffset val="100"/>
        <c:noMultiLvlLbl val="0"/>
      </c:catAx>
      <c:valAx>
        <c:axId val="52554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5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6048.4326000000001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3408"/>
        <c:axId val="526954192"/>
      </c:barChart>
      <c:catAx>
        <c:axId val="52695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4192"/>
        <c:crosses val="autoZero"/>
        <c:auto val="1"/>
        <c:lblAlgn val="ctr"/>
        <c:lblOffset val="100"/>
        <c:noMultiLvlLbl val="0"/>
      </c:catAx>
      <c:valAx>
        <c:axId val="52695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16.74633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2824"/>
        <c:axId val="526959288"/>
      </c:barChart>
      <c:catAx>
        <c:axId val="52694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9288"/>
        <c:crosses val="autoZero"/>
        <c:auto val="1"/>
        <c:lblAlgn val="ctr"/>
        <c:lblOffset val="100"/>
        <c:noMultiLvlLbl val="0"/>
      </c:catAx>
      <c:valAx>
        <c:axId val="52695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1.7302815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8896"/>
        <c:axId val="526959680"/>
      </c:barChart>
      <c:catAx>
        <c:axId val="52695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9680"/>
        <c:crosses val="autoZero"/>
        <c:auto val="1"/>
        <c:lblAlgn val="ctr"/>
        <c:lblOffset val="100"/>
        <c:noMultiLvlLbl val="0"/>
      </c:catAx>
      <c:valAx>
        <c:axId val="52695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393.29329999999999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48624"/>
        <c:axId val="525549016"/>
      </c:barChart>
      <c:catAx>
        <c:axId val="52554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49016"/>
        <c:crosses val="autoZero"/>
        <c:auto val="1"/>
        <c:lblAlgn val="ctr"/>
        <c:lblOffset val="100"/>
        <c:noMultiLvlLbl val="0"/>
      </c:catAx>
      <c:valAx>
        <c:axId val="52554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4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1.354344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59208"/>
        <c:axId val="525566656"/>
      </c:barChart>
      <c:catAx>
        <c:axId val="52555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66656"/>
        <c:crosses val="autoZero"/>
        <c:auto val="1"/>
        <c:lblAlgn val="ctr"/>
        <c:lblOffset val="100"/>
        <c:noMultiLvlLbl val="0"/>
      </c:catAx>
      <c:valAx>
        <c:axId val="52556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5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13.892887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71360"/>
        <c:axId val="525562344"/>
      </c:barChart>
      <c:catAx>
        <c:axId val="52557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62344"/>
        <c:crosses val="autoZero"/>
        <c:auto val="1"/>
        <c:lblAlgn val="ctr"/>
        <c:lblOffset val="100"/>
        <c:noMultiLvlLbl val="0"/>
      </c:catAx>
      <c:valAx>
        <c:axId val="52556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7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1.7302815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69400"/>
        <c:axId val="525561168"/>
      </c:barChart>
      <c:catAx>
        <c:axId val="5255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61168"/>
        <c:crosses val="autoZero"/>
        <c:auto val="1"/>
        <c:lblAlgn val="ctr"/>
        <c:lblOffset val="100"/>
        <c:noMultiLvlLbl val="0"/>
      </c:catAx>
      <c:valAx>
        <c:axId val="52556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6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608.19335999999998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60776"/>
        <c:axId val="525561952"/>
      </c:barChart>
      <c:catAx>
        <c:axId val="52556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61952"/>
        <c:crosses val="autoZero"/>
        <c:auto val="1"/>
        <c:lblAlgn val="ctr"/>
        <c:lblOffset val="100"/>
        <c:noMultiLvlLbl val="0"/>
      </c:catAx>
      <c:valAx>
        <c:axId val="52556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6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10.562860000000001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61560"/>
        <c:axId val="525564304"/>
      </c:barChart>
      <c:catAx>
        <c:axId val="52556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64304"/>
        <c:crosses val="autoZero"/>
        <c:auto val="1"/>
        <c:lblAlgn val="ctr"/>
        <c:lblOffset val="100"/>
        <c:noMultiLvlLbl val="0"/>
      </c:catAx>
      <c:valAx>
        <c:axId val="52556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6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06130" y="31531146"/>
          <a:ext cx="316024" cy="12209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789994" y="31615163"/>
          <a:ext cx="316958" cy="14967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55588" y="40471912"/>
          <a:ext cx="3610537" cy="464483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78645" y="43671973"/>
          <a:ext cx="273618" cy="122280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51763" y="43567359"/>
          <a:ext cx="269954" cy="14967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유경자, ID : H1700047)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03일 09:45:42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0" t="s">
        <v>56</v>
      </c>
      <c r="B4" s="70"/>
      <c r="C4" s="70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1419.9508000000001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59.652200000000001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26.173960000000001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69.965999999999994</v>
      </c>
      <c r="G8" s="59">
        <f>'DRIs DATA 입력'!G8</f>
        <v>11.166</v>
      </c>
      <c r="H8" s="59">
        <f>'DRIs DATA 입력'!H8</f>
        <v>18.867999999999999</v>
      </c>
      <c r="I8" s="46"/>
      <c r="J8" s="59" t="s">
        <v>216</v>
      </c>
      <c r="K8" s="59">
        <f>'DRIs DATA 입력'!K8</f>
        <v>9.1270000000000007</v>
      </c>
      <c r="L8" s="59">
        <f>'DRIs DATA 입력'!L8</f>
        <v>12.395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612.83709999999996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18.271013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3.6287310000000002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393.29329999999999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128.7671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1.4740553000000001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1.354344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13.892887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1.7302815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608.19335999999998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10.562860000000001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2.250451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2.6832373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584.17070000000001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1059.8013000000001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6048.4326000000001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3318.127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158.75595000000001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154.81215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 x14ac:dyDescent="0.3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16.74633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9.4479830000000007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1244.0543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0.10123159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3.2229459999999999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180.83611999999999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64.181244000000007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47" sqref="N47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4" t="s">
        <v>276</v>
      </c>
      <c r="B1" s="63" t="s">
        <v>277</v>
      </c>
      <c r="C1" s="63"/>
      <c r="D1" s="63"/>
      <c r="E1" s="63"/>
      <c r="F1" s="63"/>
      <c r="G1" s="64" t="s">
        <v>278</v>
      </c>
      <c r="H1" s="63" t="s">
        <v>279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</row>
    <row r="3" spans="1:27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63"/>
    </row>
    <row r="4" spans="1:27" x14ac:dyDescent="0.3">
      <c r="A4" s="70" t="s">
        <v>56</v>
      </c>
      <c r="B4" s="70"/>
      <c r="C4" s="70"/>
      <c r="D4" s="63"/>
      <c r="E4" s="72" t="s">
        <v>198</v>
      </c>
      <c r="F4" s="73"/>
      <c r="G4" s="73"/>
      <c r="H4" s="74"/>
      <c r="I4" s="63"/>
      <c r="J4" s="72" t="s">
        <v>199</v>
      </c>
      <c r="K4" s="73"/>
      <c r="L4" s="74"/>
      <c r="M4" s="63"/>
      <c r="N4" s="70" t="s">
        <v>200</v>
      </c>
      <c r="O4" s="70"/>
      <c r="P4" s="70"/>
      <c r="Q4" s="70"/>
      <c r="R4" s="70"/>
      <c r="S4" s="70"/>
      <c r="T4" s="63"/>
      <c r="U4" s="70" t="s">
        <v>201</v>
      </c>
      <c r="V4" s="70"/>
      <c r="W4" s="70"/>
      <c r="X4" s="70"/>
      <c r="Y4" s="70"/>
      <c r="Z4" s="70"/>
      <c r="AA4" s="63"/>
    </row>
    <row r="5" spans="1:27" x14ac:dyDescent="0.3">
      <c r="A5" s="65"/>
      <c r="B5" s="65" t="s">
        <v>202</v>
      </c>
      <c r="C5" s="65" t="s">
        <v>203</v>
      </c>
      <c r="D5" s="63"/>
      <c r="E5" s="65"/>
      <c r="F5" s="65" t="s">
        <v>204</v>
      </c>
      <c r="G5" s="65" t="s">
        <v>205</v>
      </c>
      <c r="H5" s="65" t="s">
        <v>200</v>
      </c>
      <c r="I5" s="63"/>
      <c r="J5" s="65"/>
      <c r="K5" s="65" t="s">
        <v>206</v>
      </c>
      <c r="L5" s="65" t="s">
        <v>207</v>
      </c>
      <c r="M5" s="63"/>
      <c r="N5" s="65"/>
      <c r="O5" s="65" t="s">
        <v>208</v>
      </c>
      <c r="P5" s="65" t="s">
        <v>209</v>
      </c>
      <c r="Q5" s="65" t="s">
        <v>210</v>
      </c>
      <c r="R5" s="65" t="s">
        <v>211</v>
      </c>
      <c r="S5" s="65" t="s">
        <v>203</v>
      </c>
      <c r="T5" s="63"/>
      <c r="U5" s="65"/>
      <c r="V5" s="65" t="s">
        <v>208</v>
      </c>
      <c r="W5" s="65" t="s">
        <v>209</v>
      </c>
      <c r="X5" s="65" t="s">
        <v>210</v>
      </c>
      <c r="Y5" s="65" t="s">
        <v>211</v>
      </c>
      <c r="Z5" s="65" t="s">
        <v>203</v>
      </c>
      <c r="AA5" s="63"/>
    </row>
    <row r="6" spans="1:27" x14ac:dyDescent="0.3">
      <c r="A6" s="65" t="s">
        <v>56</v>
      </c>
      <c r="B6" s="65">
        <v>1600</v>
      </c>
      <c r="C6" s="65">
        <v>1419.9508000000001</v>
      </c>
      <c r="D6" s="63"/>
      <c r="E6" s="65" t="s">
        <v>212</v>
      </c>
      <c r="F6" s="65">
        <v>55</v>
      </c>
      <c r="G6" s="65">
        <v>15</v>
      </c>
      <c r="H6" s="65">
        <v>7</v>
      </c>
      <c r="I6" s="63"/>
      <c r="J6" s="65" t="s">
        <v>212</v>
      </c>
      <c r="K6" s="65">
        <v>0.1</v>
      </c>
      <c r="L6" s="65">
        <v>4</v>
      </c>
      <c r="M6" s="63"/>
      <c r="N6" s="65" t="s">
        <v>213</v>
      </c>
      <c r="O6" s="65">
        <v>40</v>
      </c>
      <c r="P6" s="65">
        <v>45</v>
      </c>
      <c r="Q6" s="65">
        <v>0</v>
      </c>
      <c r="R6" s="65">
        <v>0</v>
      </c>
      <c r="S6" s="65">
        <v>59.652200000000001</v>
      </c>
      <c r="T6" s="63"/>
      <c r="U6" s="65" t="s">
        <v>214</v>
      </c>
      <c r="V6" s="65">
        <v>0</v>
      </c>
      <c r="W6" s="65">
        <v>0</v>
      </c>
      <c r="X6" s="65">
        <v>20</v>
      </c>
      <c r="Y6" s="65">
        <v>0</v>
      </c>
      <c r="Z6" s="65">
        <v>26.173960000000001</v>
      </c>
      <c r="AA6" s="63"/>
    </row>
    <row r="7" spans="1:27" x14ac:dyDescent="0.3">
      <c r="A7" s="63"/>
      <c r="B7" s="63"/>
      <c r="C7" s="63"/>
      <c r="D7" s="63"/>
      <c r="E7" s="65" t="s">
        <v>215</v>
      </c>
      <c r="F7" s="65">
        <v>65</v>
      </c>
      <c r="G7" s="65">
        <v>30</v>
      </c>
      <c r="H7" s="65">
        <v>20</v>
      </c>
      <c r="I7" s="63"/>
      <c r="J7" s="65" t="s">
        <v>215</v>
      </c>
      <c r="K7" s="65">
        <v>1</v>
      </c>
      <c r="L7" s="65">
        <v>10</v>
      </c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3">
      <c r="A8" s="63"/>
      <c r="B8" s="63"/>
      <c r="C8" s="63"/>
      <c r="D8" s="63"/>
      <c r="E8" s="65" t="s">
        <v>216</v>
      </c>
      <c r="F8" s="65">
        <v>69.965999999999994</v>
      </c>
      <c r="G8" s="65">
        <v>11.166</v>
      </c>
      <c r="H8" s="65">
        <v>18.867999999999999</v>
      </c>
      <c r="I8" s="63"/>
      <c r="J8" s="65" t="s">
        <v>216</v>
      </c>
      <c r="K8" s="65">
        <v>9.1270000000000007</v>
      </c>
      <c r="L8" s="65">
        <v>12.395</v>
      </c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70" t="s">
        <v>218</v>
      </c>
      <c r="B14" s="70"/>
      <c r="C14" s="70"/>
      <c r="D14" s="70"/>
      <c r="E14" s="70"/>
      <c r="F14" s="70"/>
      <c r="G14" s="63"/>
      <c r="H14" s="70" t="s">
        <v>219</v>
      </c>
      <c r="I14" s="70"/>
      <c r="J14" s="70"/>
      <c r="K14" s="70"/>
      <c r="L14" s="70"/>
      <c r="M14" s="70"/>
      <c r="N14" s="63"/>
      <c r="O14" s="70" t="s">
        <v>220</v>
      </c>
      <c r="P14" s="70"/>
      <c r="Q14" s="70"/>
      <c r="R14" s="70"/>
      <c r="S14" s="70"/>
      <c r="T14" s="70"/>
      <c r="U14" s="63"/>
      <c r="V14" s="70" t="s">
        <v>221</v>
      </c>
      <c r="W14" s="70"/>
      <c r="X14" s="70"/>
      <c r="Y14" s="70"/>
      <c r="Z14" s="70"/>
      <c r="AA14" s="70"/>
    </row>
    <row r="15" spans="1:27" x14ac:dyDescent="0.3">
      <c r="A15" s="65"/>
      <c r="B15" s="65" t="s">
        <v>208</v>
      </c>
      <c r="C15" s="65" t="s">
        <v>209</v>
      </c>
      <c r="D15" s="65" t="s">
        <v>210</v>
      </c>
      <c r="E15" s="65" t="s">
        <v>211</v>
      </c>
      <c r="F15" s="65" t="s">
        <v>203</v>
      </c>
      <c r="G15" s="63"/>
      <c r="H15" s="65"/>
      <c r="I15" s="65" t="s">
        <v>208</v>
      </c>
      <c r="J15" s="65" t="s">
        <v>209</v>
      </c>
      <c r="K15" s="65" t="s">
        <v>210</v>
      </c>
      <c r="L15" s="65" t="s">
        <v>211</v>
      </c>
      <c r="M15" s="65" t="s">
        <v>203</v>
      </c>
      <c r="N15" s="63"/>
      <c r="O15" s="65"/>
      <c r="P15" s="65" t="s">
        <v>208</v>
      </c>
      <c r="Q15" s="65" t="s">
        <v>209</v>
      </c>
      <c r="R15" s="65" t="s">
        <v>210</v>
      </c>
      <c r="S15" s="65" t="s">
        <v>211</v>
      </c>
      <c r="T15" s="65" t="s">
        <v>203</v>
      </c>
      <c r="U15" s="63"/>
      <c r="V15" s="65"/>
      <c r="W15" s="65" t="s">
        <v>208</v>
      </c>
      <c r="X15" s="65" t="s">
        <v>209</v>
      </c>
      <c r="Y15" s="65" t="s">
        <v>210</v>
      </c>
      <c r="Z15" s="65" t="s">
        <v>211</v>
      </c>
      <c r="AA15" s="65" t="s">
        <v>203</v>
      </c>
    </row>
    <row r="16" spans="1:27" x14ac:dyDescent="0.3">
      <c r="A16" s="65" t="s">
        <v>222</v>
      </c>
      <c r="B16" s="65">
        <v>410</v>
      </c>
      <c r="C16" s="65">
        <v>550</v>
      </c>
      <c r="D16" s="65">
        <v>0</v>
      </c>
      <c r="E16" s="65">
        <v>3000</v>
      </c>
      <c r="F16" s="65">
        <v>612.83709999999996</v>
      </c>
      <c r="G16" s="63"/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18.271013</v>
      </c>
      <c r="N16" s="63"/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3.6287310000000002</v>
      </c>
      <c r="U16" s="63"/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393.29329999999999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70" t="s">
        <v>224</v>
      </c>
      <c r="B24" s="70"/>
      <c r="C24" s="70"/>
      <c r="D24" s="70"/>
      <c r="E24" s="70"/>
      <c r="F24" s="70"/>
      <c r="G24" s="63"/>
      <c r="H24" s="70" t="s">
        <v>225</v>
      </c>
      <c r="I24" s="70"/>
      <c r="J24" s="70"/>
      <c r="K24" s="70"/>
      <c r="L24" s="70"/>
      <c r="M24" s="70"/>
      <c r="N24" s="63"/>
      <c r="O24" s="70" t="s">
        <v>226</v>
      </c>
      <c r="P24" s="70"/>
      <c r="Q24" s="70"/>
      <c r="R24" s="70"/>
      <c r="S24" s="70"/>
      <c r="T24" s="70"/>
      <c r="U24" s="63"/>
      <c r="V24" s="70" t="s">
        <v>227</v>
      </c>
      <c r="W24" s="70"/>
      <c r="X24" s="70"/>
      <c r="Y24" s="70"/>
      <c r="Z24" s="70"/>
      <c r="AA24" s="70"/>
      <c r="AB24" s="63"/>
      <c r="AC24" s="70" t="s">
        <v>228</v>
      </c>
      <c r="AD24" s="70"/>
      <c r="AE24" s="70"/>
      <c r="AF24" s="70"/>
      <c r="AG24" s="70"/>
      <c r="AH24" s="70"/>
      <c r="AI24" s="63"/>
      <c r="AJ24" s="70" t="s">
        <v>229</v>
      </c>
      <c r="AK24" s="70"/>
      <c r="AL24" s="70"/>
      <c r="AM24" s="70"/>
      <c r="AN24" s="70"/>
      <c r="AO24" s="70"/>
      <c r="AP24" s="63"/>
      <c r="AQ24" s="70" t="s">
        <v>230</v>
      </c>
      <c r="AR24" s="70"/>
      <c r="AS24" s="70"/>
      <c r="AT24" s="70"/>
      <c r="AU24" s="70"/>
      <c r="AV24" s="70"/>
      <c r="AW24" s="63"/>
      <c r="AX24" s="70" t="s">
        <v>231</v>
      </c>
      <c r="AY24" s="70"/>
      <c r="AZ24" s="70"/>
      <c r="BA24" s="70"/>
      <c r="BB24" s="70"/>
      <c r="BC24" s="70"/>
      <c r="BD24" s="63"/>
      <c r="BE24" s="70" t="s">
        <v>232</v>
      </c>
      <c r="BF24" s="70"/>
      <c r="BG24" s="70"/>
      <c r="BH24" s="70"/>
      <c r="BI24" s="70"/>
      <c r="BJ24" s="70"/>
    </row>
    <row r="25" spans="1:62" x14ac:dyDescent="0.3">
      <c r="A25" s="65"/>
      <c r="B25" s="65" t="s">
        <v>208</v>
      </c>
      <c r="C25" s="65" t="s">
        <v>209</v>
      </c>
      <c r="D25" s="65" t="s">
        <v>210</v>
      </c>
      <c r="E25" s="65" t="s">
        <v>211</v>
      </c>
      <c r="F25" s="65" t="s">
        <v>203</v>
      </c>
      <c r="G25" s="63"/>
      <c r="H25" s="65"/>
      <c r="I25" s="65" t="s">
        <v>208</v>
      </c>
      <c r="J25" s="65" t="s">
        <v>209</v>
      </c>
      <c r="K25" s="65" t="s">
        <v>210</v>
      </c>
      <c r="L25" s="65" t="s">
        <v>211</v>
      </c>
      <c r="M25" s="65" t="s">
        <v>203</v>
      </c>
      <c r="N25" s="63"/>
      <c r="O25" s="65"/>
      <c r="P25" s="65" t="s">
        <v>208</v>
      </c>
      <c r="Q25" s="65" t="s">
        <v>209</v>
      </c>
      <c r="R25" s="65" t="s">
        <v>210</v>
      </c>
      <c r="S25" s="65" t="s">
        <v>211</v>
      </c>
      <c r="T25" s="65" t="s">
        <v>203</v>
      </c>
      <c r="U25" s="63"/>
      <c r="V25" s="65"/>
      <c r="W25" s="65" t="s">
        <v>208</v>
      </c>
      <c r="X25" s="65" t="s">
        <v>209</v>
      </c>
      <c r="Y25" s="65" t="s">
        <v>210</v>
      </c>
      <c r="Z25" s="65" t="s">
        <v>211</v>
      </c>
      <c r="AA25" s="65" t="s">
        <v>203</v>
      </c>
      <c r="AB25" s="63"/>
      <c r="AC25" s="65"/>
      <c r="AD25" s="65" t="s">
        <v>208</v>
      </c>
      <c r="AE25" s="65" t="s">
        <v>209</v>
      </c>
      <c r="AF25" s="65" t="s">
        <v>210</v>
      </c>
      <c r="AG25" s="65" t="s">
        <v>211</v>
      </c>
      <c r="AH25" s="65" t="s">
        <v>203</v>
      </c>
      <c r="AI25" s="63"/>
      <c r="AJ25" s="65"/>
      <c r="AK25" s="65" t="s">
        <v>208</v>
      </c>
      <c r="AL25" s="65" t="s">
        <v>209</v>
      </c>
      <c r="AM25" s="65" t="s">
        <v>210</v>
      </c>
      <c r="AN25" s="65" t="s">
        <v>211</v>
      </c>
      <c r="AO25" s="65" t="s">
        <v>203</v>
      </c>
      <c r="AP25" s="63"/>
      <c r="AQ25" s="65"/>
      <c r="AR25" s="65" t="s">
        <v>208</v>
      </c>
      <c r="AS25" s="65" t="s">
        <v>209</v>
      </c>
      <c r="AT25" s="65" t="s">
        <v>210</v>
      </c>
      <c r="AU25" s="65" t="s">
        <v>211</v>
      </c>
      <c r="AV25" s="65" t="s">
        <v>203</v>
      </c>
      <c r="AW25" s="63"/>
      <c r="AX25" s="65"/>
      <c r="AY25" s="65" t="s">
        <v>208</v>
      </c>
      <c r="AZ25" s="65" t="s">
        <v>209</v>
      </c>
      <c r="BA25" s="65" t="s">
        <v>210</v>
      </c>
      <c r="BB25" s="65" t="s">
        <v>211</v>
      </c>
      <c r="BC25" s="65" t="s">
        <v>203</v>
      </c>
      <c r="BD25" s="63"/>
      <c r="BE25" s="65"/>
      <c r="BF25" s="65" t="s">
        <v>208</v>
      </c>
      <c r="BG25" s="65" t="s">
        <v>209</v>
      </c>
      <c r="BH25" s="65" t="s">
        <v>210</v>
      </c>
      <c r="BI25" s="65" t="s">
        <v>211</v>
      </c>
      <c r="BJ25" s="65" t="s">
        <v>203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128.7671</v>
      </c>
      <c r="G26" s="63"/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1.4740553000000001</v>
      </c>
      <c r="N26" s="63"/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1.354344</v>
      </c>
      <c r="U26" s="63"/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13.892887</v>
      </c>
      <c r="AB26" s="63"/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1.7302815</v>
      </c>
      <c r="AI26" s="63"/>
      <c r="AJ26" s="65" t="s">
        <v>233</v>
      </c>
      <c r="AK26" s="65">
        <v>320</v>
      </c>
      <c r="AL26" s="65">
        <v>400</v>
      </c>
      <c r="AM26" s="65">
        <v>0</v>
      </c>
      <c r="AN26" s="65">
        <v>1000</v>
      </c>
      <c r="AO26" s="65">
        <v>608.19335999999998</v>
      </c>
      <c r="AP26" s="63"/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10.562860000000001</v>
      </c>
      <c r="AW26" s="63"/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2.250451</v>
      </c>
      <c r="BD26" s="63"/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2.6832373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7"/>
      <c r="BL33" s="67"/>
      <c r="BM33" s="67"/>
      <c r="BN33" s="67"/>
      <c r="BO33" s="67"/>
      <c r="BP33" s="67"/>
    </row>
    <row r="34" spans="1:68" x14ac:dyDescent="0.3">
      <c r="A34" s="70" t="s">
        <v>235</v>
      </c>
      <c r="B34" s="70"/>
      <c r="C34" s="70"/>
      <c r="D34" s="70"/>
      <c r="E34" s="70"/>
      <c r="F34" s="70"/>
      <c r="G34" s="63"/>
      <c r="H34" s="70" t="s">
        <v>236</v>
      </c>
      <c r="I34" s="70"/>
      <c r="J34" s="70"/>
      <c r="K34" s="70"/>
      <c r="L34" s="70"/>
      <c r="M34" s="70"/>
      <c r="N34" s="63"/>
      <c r="O34" s="70" t="s">
        <v>237</v>
      </c>
      <c r="P34" s="70"/>
      <c r="Q34" s="70"/>
      <c r="R34" s="70"/>
      <c r="S34" s="70"/>
      <c r="T34" s="70"/>
      <c r="U34" s="63"/>
      <c r="V34" s="70" t="s">
        <v>238</v>
      </c>
      <c r="W34" s="70"/>
      <c r="X34" s="70"/>
      <c r="Y34" s="70"/>
      <c r="Z34" s="70"/>
      <c r="AA34" s="70"/>
      <c r="AB34" s="63"/>
      <c r="AC34" s="70" t="s">
        <v>239</v>
      </c>
      <c r="AD34" s="70"/>
      <c r="AE34" s="70"/>
      <c r="AF34" s="70"/>
      <c r="AG34" s="70"/>
      <c r="AH34" s="70"/>
      <c r="AI34" s="63"/>
      <c r="AJ34" s="70" t="s">
        <v>240</v>
      </c>
      <c r="AK34" s="70"/>
      <c r="AL34" s="70"/>
      <c r="AM34" s="70"/>
      <c r="AN34" s="70"/>
      <c r="AO34" s="70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</row>
    <row r="35" spans="1:68" x14ac:dyDescent="0.3">
      <c r="A35" s="65"/>
      <c r="B35" s="65" t="s">
        <v>208</v>
      </c>
      <c r="C35" s="65" t="s">
        <v>209</v>
      </c>
      <c r="D35" s="65" t="s">
        <v>210</v>
      </c>
      <c r="E35" s="65" t="s">
        <v>211</v>
      </c>
      <c r="F35" s="65" t="s">
        <v>203</v>
      </c>
      <c r="G35" s="63"/>
      <c r="H35" s="65"/>
      <c r="I35" s="65" t="s">
        <v>208</v>
      </c>
      <c r="J35" s="65" t="s">
        <v>209</v>
      </c>
      <c r="K35" s="65" t="s">
        <v>210</v>
      </c>
      <c r="L35" s="65" t="s">
        <v>211</v>
      </c>
      <c r="M35" s="65" t="s">
        <v>203</v>
      </c>
      <c r="N35" s="63"/>
      <c r="O35" s="65"/>
      <c r="P35" s="65" t="s">
        <v>208</v>
      </c>
      <c r="Q35" s="65" t="s">
        <v>209</v>
      </c>
      <c r="R35" s="65" t="s">
        <v>210</v>
      </c>
      <c r="S35" s="65" t="s">
        <v>211</v>
      </c>
      <c r="T35" s="65" t="s">
        <v>203</v>
      </c>
      <c r="U35" s="63"/>
      <c r="V35" s="65"/>
      <c r="W35" s="65" t="s">
        <v>208</v>
      </c>
      <c r="X35" s="65" t="s">
        <v>209</v>
      </c>
      <c r="Y35" s="65" t="s">
        <v>210</v>
      </c>
      <c r="Z35" s="65" t="s">
        <v>211</v>
      </c>
      <c r="AA35" s="65" t="s">
        <v>203</v>
      </c>
      <c r="AB35" s="63"/>
      <c r="AC35" s="65"/>
      <c r="AD35" s="65" t="s">
        <v>208</v>
      </c>
      <c r="AE35" s="65" t="s">
        <v>209</v>
      </c>
      <c r="AF35" s="65" t="s">
        <v>210</v>
      </c>
      <c r="AG35" s="65" t="s">
        <v>211</v>
      </c>
      <c r="AH35" s="65" t="s">
        <v>203</v>
      </c>
      <c r="AI35" s="63"/>
      <c r="AJ35" s="65"/>
      <c r="AK35" s="65" t="s">
        <v>208</v>
      </c>
      <c r="AL35" s="65" t="s">
        <v>209</v>
      </c>
      <c r="AM35" s="65" t="s">
        <v>210</v>
      </c>
      <c r="AN35" s="65" t="s">
        <v>211</v>
      </c>
      <c r="AO35" s="65" t="s">
        <v>203</v>
      </c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584.17070000000001</v>
      </c>
      <c r="G36" s="63"/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1059.8013000000001</v>
      </c>
      <c r="N36" s="63"/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6048.4326000000001</v>
      </c>
      <c r="U36" s="63"/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3318.127</v>
      </c>
      <c r="AB36" s="63"/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158.75595000000001</v>
      </c>
      <c r="AI36" s="63"/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154.81215</v>
      </c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 x14ac:dyDescent="0.3">
      <c r="A44" s="70" t="s">
        <v>242</v>
      </c>
      <c r="B44" s="70"/>
      <c r="C44" s="70"/>
      <c r="D44" s="70"/>
      <c r="E44" s="70"/>
      <c r="F44" s="70"/>
      <c r="G44" s="63"/>
      <c r="H44" s="70" t="s">
        <v>243</v>
      </c>
      <c r="I44" s="70"/>
      <c r="J44" s="70"/>
      <c r="K44" s="70"/>
      <c r="L44" s="70"/>
      <c r="M44" s="70"/>
      <c r="N44" s="63"/>
      <c r="O44" s="70" t="s">
        <v>244</v>
      </c>
      <c r="P44" s="70"/>
      <c r="Q44" s="70"/>
      <c r="R44" s="70"/>
      <c r="S44" s="70"/>
      <c r="T44" s="70"/>
      <c r="U44" s="63"/>
      <c r="V44" s="70" t="s">
        <v>245</v>
      </c>
      <c r="W44" s="70"/>
      <c r="X44" s="70"/>
      <c r="Y44" s="70"/>
      <c r="Z44" s="70"/>
      <c r="AA44" s="70"/>
      <c r="AB44" s="63"/>
      <c r="AC44" s="70" t="s">
        <v>246</v>
      </c>
      <c r="AD44" s="70"/>
      <c r="AE44" s="70"/>
      <c r="AF44" s="70"/>
      <c r="AG44" s="70"/>
      <c r="AH44" s="70"/>
      <c r="AI44" s="63"/>
      <c r="AJ44" s="70" t="s">
        <v>247</v>
      </c>
      <c r="AK44" s="70"/>
      <c r="AL44" s="70"/>
      <c r="AM44" s="70"/>
      <c r="AN44" s="70"/>
      <c r="AO44" s="70"/>
      <c r="AP44" s="63"/>
      <c r="AQ44" s="70" t="s">
        <v>248</v>
      </c>
      <c r="AR44" s="70"/>
      <c r="AS44" s="70"/>
      <c r="AT44" s="70"/>
      <c r="AU44" s="70"/>
      <c r="AV44" s="70"/>
      <c r="AW44" s="63"/>
      <c r="AX44" s="70" t="s">
        <v>249</v>
      </c>
      <c r="AY44" s="70"/>
      <c r="AZ44" s="70"/>
      <c r="BA44" s="70"/>
      <c r="BB44" s="70"/>
      <c r="BC44" s="70"/>
      <c r="BD44" s="63"/>
      <c r="BE44" s="70" t="s">
        <v>250</v>
      </c>
      <c r="BF44" s="70"/>
      <c r="BG44" s="70"/>
      <c r="BH44" s="70"/>
      <c r="BI44" s="70"/>
      <c r="BJ44" s="70"/>
      <c r="BK44" s="63"/>
      <c r="BL44" s="63"/>
      <c r="BM44" s="63"/>
      <c r="BN44" s="63"/>
      <c r="BO44" s="63"/>
      <c r="BP44" s="63"/>
    </row>
    <row r="45" spans="1:68" x14ac:dyDescent="0.3">
      <c r="A45" s="65"/>
      <c r="B45" s="65" t="s">
        <v>208</v>
      </c>
      <c r="C45" s="65" t="s">
        <v>209</v>
      </c>
      <c r="D45" s="65" t="s">
        <v>210</v>
      </c>
      <c r="E45" s="65" t="s">
        <v>211</v>
      </c>
      <c r="F45" s="65" t="s">
        <v>203</v>
      </c>
      <c r="G45" s="63"/>
      <c r="H45" s="65"/>
      <c r="I45" s="65" t="s">
        <v>208</v>
      </c>
      <c r="J45" s="65" t="s">
        <v>209</v>
      </c>
      <c r="K45" s="65" t="s">
        <v>210</v>
      </c>
      <c r="L45" s="65" t="s">
        <v>211</v>
      </c>
      <c r="M45" s="65" t="s">
        <v>203</v>
      </c>
      <c r="N45" s="63"/>
      <c r="O45" s="65"/>
      <c r="P45" s="65" t="s">
        <v>208</v>
      </c>
      <c r="Q45" s="65" t="s">
        <v>209</v>
      </c>
      <c r="R45" s="65" t="s">
        <v>210</v>
      </c>
      <c r="S45" s="65" t="s">
        <v>211</v>
      </c>
      <c r="T45" s="65" t="s">
        <v>203</v>
      </c>
      <c r="U45" s="63"/>
      <c r="V45" s="65"/>
      <c r="W45" s="65" t="s">
        <v>208</v>
      </c>
      <c r="X45" s="65" t="s">
        <v>209</v>
      </c>
      <c r="Y45" s="65" t="s">
        <v>210</v>
      </c>
      <c r="Z45" s="65" t="s">
        <v>211</v>
      </c>
      <c r="AA45" s="65" t="s">
        <v>203</v>
      </c>
      <c r="AB45" s="63"/>
      <c r="AC45" s="65"/>
      <c r="AD45" s="65" t="s">
        <v>208</v>
      </c>
      <c r="AE45" s="65" t="s">
        <v>209</v>
      </c>
      <c r="AF45" s="65" t="s">
        <v>210</v>
      </c>
      <c r="AG45" s="65" t="s">
        <v>211</v>
      </c>
      <c r="AH45" s="65" t="s">
        <v>203</v>
      </c>
      <c r="AI45" s="63"/>
      <c r="AJ45" s="65"/>
      <c r="AK45" s="65" t="s">
        <v>208</v>
      </c>
      <c r="AL45" s="65" t="s">
        <v>209</v>
      </c>
      <c r="AM45" s="65" t="s">
        <v>210</v>
      </c>
      <c r="AN45" s="65" t="s">
        <v>211</v>
      </c>
      <c r="AO45" s="65" t="s">
        <v>203</v>
      </c>
      <c r="AP45" s="63"/>
      <c r="AQ45" s="65"/>
      <c r="AR45" s="65" t="s">
        <v>208</v>
      </c>
      <c r="AS45" s="65" t="s">
        <v>209</v>
      </c>
      <c r="AT45" s="65" t="s">
        <v>210</v>
      </c>
      <c r="AU45" s="65" t="s">
        <v>211</v>
      </c>
      <c r="AV45" s="65" t="s">
        <v>203</v>
      </c>
      <c r="AW45" s="63"/>
      <c r="AX45" s="65"/>
      <c r="AY45" s="65" t="s">
        <v>208</v>
      </c>
      <c r="AZ45" s="65" t="s">
        <v>209</v>
      </c>
      <c r="BA45" s="65" t="s">
        <v>210</v>
      </c>
      <c r="BB45" s="65" t="s">
        <v>211</v>
      </c>
      <c r="BC45" s="65" t="s">
        <v>203</v>
      </c>
      <c r="BD45" s="63"/>
      <c r="BE45" s="65"/>
      <c r="BF45" s="65" t="s">
        <v>208</v>
      </c>
      <c r="BG45" s="65" t="s">
        <v>209</v>
      </c>
      <c r="BH45" s="65" t="s">
        <v>210</v>
      </c>
      <c r="BI45" s="65" t="s">
        <v>211</v>
      </c>
      <c r="BJ45" s="65" t="s">
        <v>203</v>
      </c>
      <c r="BK45" s="63"/>
      <c r="BL45" s="63"/>
      <c r="BM45" s="63"/>
      <c r="BN45" s="63"/>
      <c r="BO45" s="63"/>
      <c r="BP45" s="63"/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16.74633</v>
      </c>
      <c r="G46" s="63"/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9.4479830000000007</v>
      </c>
      <c r="N46" s="63"/>
      <c r="O46" s="65" t="s">
        <v>251</v>
      </c>
      <c r="P46" s="65">
        <v>600</v>
      </c>
      <c r="Q46" s="65">
        <v>800</v>
      </c>
      <c r="R46" s="65">
        <v>0</v>
      </c>
      <c r="S46" s="65">
        <v>10000</v>
      </c>
      <c r="T46" s="65">
        <v>1244.0543</v>
      </c>
      <c r="U46" s="63"/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0.10123159</v>
      </c>
      <c r="AB46" s="63"/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3.2229459999999999</v>
      </c>
      <c r="AI46" s="63"/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180.83611999999999</v>
      </c>
      <c r="AP46" s="63"/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64.181244000000007</v>
      </c>
      <c r="AW46" s="63"/>
      <c r="AX46" s="65" t="s">
        <v>252</v>
      </c>
      <c r="AY46" s="65"/>
      <c r="AZ46" s="65"/>
      <c r="BA46" s="65"/>
      <c r="BB46" s="65"/>
      <c r="BC46" s="65"/>
      <c r="BD46" s="63"/>
      <c r="BE46" s="65" t="s">
        <v>253</v>
      </c>
      <c r="BF46" s="65"/>
      <c r="BG46" s="65"/>
      <c r="BH46" s="65"/>
      <c r="BI46" s="65"/>
      <c r="BJ46" s="65"/>
      <c r="BK46" s="63"/>
      <c r="BL46" s="63"/>
      <c r="BM46" s="63"/>
      <c r="BN46" s="63"/>
      <c r="BO46" s="63"/>
      <c r="BP46" s="63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4:F24"/>
    <mergeCell ref="H24:M24"/>
    <mergeCell ref="O24:T24"/>
    <mergeCell ref="V24:AA24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0" sqref="G1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8" t="s">
        <v>280</v>
      </c>
      <c r="B2" s="68" t="s">
        <v>281</v>
      </c>
      <c r="C2" s="68" t="s">
        <v>282</v>
      </c>
      <c r="D2" s="68">
        <v>68</v>
      </c>
      <c r="E2" s="68">
        <v>1419.9508000000001</v>
      </c>
      <c r="F2" s="68">
        <v>221.20717999999999</v>
      </c>
      <c r="G2" s="68">
        <v>35.302643000000003</v>
      </c>
      <c r="H2" s="68">
        <v>20.281262999999999</v>
      </c>
      <c r="I2" s="68">
        <v>15.021379</v>
      </c>
      <c r="J2" s="68">
        <v>59.652200000000001</v>
      </c>
      <c r="K2" s="68">
        <v>29.398734999999999</v>
      </c>
      <c r="L2" s="68">
        <v>30.253466</v>
      </c>
      <c r="M2" s="68">
        <v>26.173960000000001</v>
      </c>
      <c r="N2" s="68">
        <v>2.6571161999999999</v>
      </c>
      <c r="O2" s="68">
        <v>15.120100000000001</v>
      </c>
      <c r="P2" s="68">
        <v>1051.8</v>
      </c>
      <c r="Q2" s="68">
        <v>26.674343</v>
      </c>
      <c r="R2" s="68">
        <v>612.83709999999996</v>
      </c>
      <c r="S2" s="68">
        <v>103.82653000000001</v>
      </c>
      <c r="T2" s="68">
        <v>6108.1274000000003</v>
      </c>
      <c r="U2" s="68">
        <v>3.6287310000000002</v>
      </c>
      <c r="V2" s="68">
        <v>18.271013</v>
      </c>
      <c r="W2" s="68">
        <v>393.29329999999999</v>
      </c>
      <c r="X2" s="68">
        <v>128.7671</v>
      </c>
      <c r="Y2" s="68">
        <v>1.4740553000000001</v>
      </c>
      <c r="Z2" s="68">
        <v>1.354344</v>
      </c>
      <c r="AA2" s="68">
        <v>13.892887</v>
      </c>
      <c r="AB2" s="68">
        <v>1.7302815</v>
      </c>
      <c r="AC2" s="68">
        <v>608.19335999999998</v>
      </c>
      <c r="AD2" s="68">
        <v>10.562860000000001</v>
      </c>
      <c r="AE2" s="68">
        <v>2.250451</v>
      </c>
      <c r="AF2" s="68">
        <v>2.6832373</v>
      </c>
      <c r="AG2" s="68">
        <v>584.17070000000001</v>
      </c>
      <c r="AH2" s="68">
        <v>329.24047999999999</v>
      </c>
      <c r="AI2" s="68">
        <v>254.93024</v>
      </c>
      <c r="AJ2" s="68">
        <v>1059.8013000000001</v>
      </c>
      <c r="AK2" s="68">
        <v>6048.4326000000001</v>
      </c>
      <c r="AL2" s="68">
        <v>158.75595000000001</v>
      </c>
      <c r="AM2" s="68">
        <v>3318.127</v>
      </c>
      <c r="AN2" s="68">
        <v>154.81215</v>
      </c>
      <c r="AO2" s="68">
        <v>16.74633</v>
      </c>
      <c r="AP2" s="68">
        <v>12.715039000000001</v>
      </c>
      <c r="AQ2" s="68">
        <v>4.0312910000000004</v>
      </c>
      <c r="AR2" s="68">
        <v>9.4479830000000007</v>
      </c>
      <c r="AS2" s="68">
        <v>1244.0543</v>
      </c>
      <c r="AT2" s="68">
        <v>0.10123159</v>
      </c>
      <c r="AU2" s="68">
        <v>3.2229459999999999</v>
      </c>
      <c r="AV2" s="68">
        <v>180.83611999999999</v>
      </c>
      <c r="AW2" s="68">
        <v>64.181244000000007</v>
      </c>
      <c r="AX2" s="68">
        <v>0.28707211999999999</v>
      </c>
      <c r="AY2" s="68">
        <v>0.77527950000000001</v>
      </c>
      <c r="AZ2" s="68">
        <v>254.96995999999999</v>
      </c>
      <c r="BA2" s="68">
        <v>32.260586000000004</v>
      </c>
      <c r="BB2" s="68">
        <v>9.0126340000000003</v>
      </c>
      <c r="BC2" s="68">
        <v>10.581473000000001</v>
      </c>
      <c r="BD2" s="68">
        <v>12.655253</v>
      </c>
      <c r="BE2" s="68">
        <v>1.0516007999999999</v>
      </c>
      <c r="BF2" s="68">
        <v>4.653918</v>
      </c>
      <c r="BG2" s="68">
        <v>1.3877448000000001E-2</v>
      </c>
      <c r="BH2" s="68">
        <v>2.2265336E-2</v>
      </c>
      <c r="BI2" s="68">
        <v>1.6159980000000001E-2</v>
      </c>
      <c r="BJ2" s="68">
        <v>6.1225634000000001E-2</v>
      </c>
      <c r="BK2" s="68">
        <v>1.067496E-3</v>
      </c>
      <c r="BL2" s="68">
        <v>0.23248321</v>
      </c>
      <c r="BM2" s="68">
        <v>2.8680216999999999</v>
      </c>
      <c r="BN2" s="68">
        <v>0.71093510000000004</v>
      </c>
      <c r="BO2" s="68">
        <v>42.954726999999998</v>
      </c>
      <c r="BP2" s="68">
        <v>7.6530557000000003</v>
      </c>
      <c r="BQ2" s="68">
        <v>14.454075</v>
      </c>
      <c r="BR2" s="68">
        <v>49.402355</v>
      </c>
      <c r="BS2" s="68">
        <v>18.558841999999999</v>
      </c>
      <c r="BT2" s="68">
        <v>9.0778780000000001</v>
      </c>
      <c r="BU2" s="68">
        <v>5.4667395000000001E-2</v>
      </c>
      <c r="BV2" s="68">
        <v>5.4005810000000001E-2</v>
      </c>
      <c r="BW2" s="68">
        <v>0.63217540000000005</v>
      </c>
      <c r="BX2" s="68">
        <v>1.2139310999999999</v>
      </c>
      <c r="BY2" s="68">
        <v>9.2841566E-2</v>
      </c>
      <c r="BZ2" s="68">
        <v>8.682157E-4</v>
      </c>
      <c r="CA2" s="68">
        <v>0.67398559999999996</v>
      </c>
      <c r="CB2" s="68">
        <v>2.0415283999999999E-2</v>
      </c>
      <c r="CC2" s="68">
        <v>0.22810200999999999</v>
      </c>
      <c r="CD2" s="68">
        <v>2.2806066999999999</v>
      </c>
      <c r="CE2" s="68">
        <v>5.4438411999999999E-2</v>
      </c>
      <c r="CF2" s="68">
        <v>0.41457834999999998</v>
      </c>
      <c r="CG2" s="68">
        <v>0</v>
      </c>
      <c r="CH2" s="68">
        <v>5.2565466999999998E-2</v>
      </c>
      <c r="CI2" s="68">
        <v>2.5328374000000002E-3</v>
      </c>
      <c r="CJ2" s="68">
        <v>5.1947140000000003</v>
      </c>
      <c r="CK2" s="68">
        <v>1.057933E-2</v>
      </c>
      <c r="CL2" s="68">
        <v>0.62116669999999996</v>
      </c>
      <c r="CM2" s="68">
        <v>2.8276289999999999</v>
      </c>
      <c r="CN2" s="68">
        <v>1892.3918000000001</v>
      </c>
      <c r="CO2" s="68">
        <v>3307.6392000000001</v>
      </c>
      <c r="CP2" s="68">
        <v>2376.7869999999998</v>
      </c>
      <c r="CQ2" s="68">
        <v>802.20399999999995</v>
      </c>
      <c r="CR2" s="68">
        <v>400.05844000000002</v>
      </c>
      <c r="CS2" s="68">
        <v>285.69887999999997</v>
      </c>
      <c r="CT2" s="68">
        <v>1867.4041999999999</v>
      </c>
      <c r="CU2" s="68">
        <v>1271.2207000000001</v>
      </c>
      <c r="CV2" s="68">
        <v>869.05853000000002</v>
      </c>
      <c r="CW2" s="68">
        <v>1492.9889000000001</v>
      </c>
      <c r="CX2" s="68">
        <v>443.85730000000001</v>
      </c>
      <c r="CY2" s="68">
        <v>2277.9726999999998</v>
      </c>
      <c r="CZ2" s="68">
        <v>1270.4972</v>
      </c>
      <c r="DA2" s="68">
        <v>2901.98</v>
      </c>
      <c r="DB2" s="68">
        <v>2580.5156000000002</v>
      </c>
      <c r="DC2" s="68">
        <v>4283.8029999999999</v>
      </c>
      <c r="DD2" s="68">
        <v>6659.1543000000001</v>
      </c>
      <c r="DE2" s="68">
        <v>1598.3423</v>
      </c>
      <c r="DF2" s="68">
        <v>2589.6759999999999</v>
      </c>
      <c r="DG2" s="68">
        <v>1607.9657</v>
      </c>
      <c r="DH2" s="68">
        <v>157.42712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32.260586000000004</v>
      </c>
      <c r="B6">
        <f>BB2</f>
        <v>9.0126340000000003</v>
      </c>
      <c r="C6">
        <f>BC2</f>
        <v>10.581473000000001</v>
      </c>
      <c r="D6">
        <f>BD2</f>
        <v>12.655253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5" t="s">
        <v>36</v>
      </c>
      <c r="F1" s="75"/>
      <c r="G1" s="75" t="s">
        <v>37</v>
      </c>
      <c r="H1" s="75"/>
      <c r="I1" s="51" t="s">
        <v>38</v>
      </c>
    </row>
    <row r="2" spans="1:9" x14ac:dyDescent="0.3">
      <c r="A2" s="54" t="s">
        <v>255</v>
      </c>
      <c r="B2" s="55">
        <v>19116</v>
      </c>
      <c r="C2" s="56">
        <f ca="1">YEAR(TODAY())-YEAR(B2)+IF(TODAY()&gt;=DATE(YEAR(TODAY()),MONTH(B2),DAY(B2)),0,-1)</f>
        <v>68</v>
      </c>
      <c r="E2" s="52">
        <v>154.1</v>
      </c>
      <c r="F2" s="53" t="s">
        <v>39</v>
      </c>
      <c r="G2" s="52">
        <v>60</v>
      </c>
      <c r="H2" s="51" t="s">
        <v>41</v>
      </c>
      <c r="I2" s="75">
        <f>ROUND(G3/E3^2,1)</f>
        <v>25.3</v>
      </c>
    </row>
    <row r="3" spans="1:9" x14ac:dyDescent="0.3">
      <c r="E3" s="51">
        <f>E2/100</f>
        <v>1.5409999999999999</v>
      </c>
      <c r="F3" s="51" t="s">
        <v>40</v>
      </c>
      <c r="G3" s="51">
        <f>G2</f>
        <v>60</v>
      </c>
      <c r="H3" s="51" t="s">
        <v>41</v>
      </c>
      <c r="I3" s="75"/>
    </row>
    <row r="4" spans="1:9" x14ac:dyDescent="0.3">
      <c r="A4" t="s">
        <v>273</v>
      </c>
    </row>
    <row r="5" spans="1:9" x14ac:dyDescent="0.3">
      <c r="B5" s="60">
        <v>43983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E2" sqref="E2:J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6" t="s">
        <v>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x14ac:dyDescent="0.3">
      <c r="E2" s="77" t="str">
        <f>'DRIs DATA'!B1</f>
        <v>(설문지 : FFQ 95문항 설문지, 사용자 : 유경자, ID : H1700047)</v>
      </c>
      <c r="F2" s="77"/>
      <c r="G2" s="77"/>
      <c r="H2" s="77"/>
      <c r="I2" s="77"/>
      <c r="J2" s="77"/>
    </row>
    <row r="3" spans="1:14" ht="8.1" customHeight="1" x14ac:dyDescent="0.3"/>
    <row r="4" spans="1:14" x14ac:dyDescent="0.3">
      <c r="K4" t="s">
        <v>2</v>
      </c>
      <c r="L4" t="str">
        <f>'DRIs DATA'!H1</f>
        <v>2020년 06월 03일 09:45:42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4" zoomScale="60" zoomScaleNormal="100" zoomScalePageLayoutView="10" workbookViewId="0">
      <selection activeCell="A6" sqref="A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0" t="s">
        <v>196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 x14ac:dyDescent="0.3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 x14ac:dyDescent="0.35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 x14ac:dyDescent="0.3">
      <c r="A5" s="6"/>
      <c r="B5" s="78" t="s">
        <v>275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19" ht="18" customHeight="1" x14ac:dyDescent="0.3"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8" customHeight="1" x14ac:dyDescent="0.3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8" customHeight="1" x14ac:dyDescent="0.3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</row>
    <row r="9" spans="1:19" ht="18" customHeight="1" thickBot="1" x14ac:dyDescent="0.35"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8" customHeight="1" x14ac:dyDescent="0.3">
      <c r="C10" s="88" t="s">
        <v>30</v>
      </c>
      <c r="D10" s="88"/>
      <c r="E10" s="89"/>
      <c r="F10" s="92">
        <f>'개인정보 및 신체계측 입력'!B5</f>
        <v>43983</v>
      </c>
      <c r="G10" s="93"/>
      <c r="H10" s="93"/>
      <c r="I10" s="9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90"/>
      <c r="D11" s="90"/>
      <c r="E11" s="91"/>
      <c r="F11" s="94"/>
      <c r="G11" s="94"/>
      <c r="H11" s="94"/>
      <c r="I11" s="9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88" t="s">
        <v>32</v>
      </c>
      <c r="D12" s="88"/>
      <c r="E12" s="89"/>
      <c r="F12" s="97">
        <f ca="1">'개인정보 및 신체계측 입력'!C2</f>
        <v>68</v>
      </c>
      <c r="G12" s="97"/>
      <c r="H12" s="97"/>
      <c r="I12" s="97"/>
      <c r="K12" s="126">
        <f>'개인정보 및 신체계측 입력'!E2</f>
        <v>154.1</v>
      </c>
      <c r="L12" s="127"/>
      <c r="M12" s="120">
        <f>'개인정보 및 신체계측 입력'!G2</f>
        <v>60</v>
      </c>
      <c r="N12" s="121"/>
      <c r="O12" s="116" t="s">
        <v>271</v>
      </c>
      <c r="P12" s="110"/>
      <c r="Q12" s="93">
        <f>'개인정보 및 신체계측 입력'!I2</f>
        <v>25.3</v>
      </c>
      <c r="R12" s="93"/>
      <c r="S12" s="93"/>
    </row>
    <row r="13" spans="1:19" ht="18" customHeight="1" thickBot="1" x14ac:dyDescent="0.35">
      <c r="C13" s="95"/>
      <c r="D13" s="95"/>
      <c r="E13" s="96"/>
      <c r="F13" s="98"/>
      <c r="G13" s="98"/>
      <c r="H13" s="98"/>
      <c r="I13" s="98"/>
      <c r="K13" s="128"/>
      <c r="L13" s="129"/>
      <c r="M13" s="122"/>
      <c r="N13" s="123"/>
      <c r="O13" s="117"/>
      <c r="P13" s="118"/>
      <c r="Q13" s="94"/>
      <c r="R13" s="94"/>
      <c r="S13" s="94"/>
    </row>
    <row r="14" spans="1:19" ht="18" customHeight="1" x14ac:dyDescent="0.3">
      <c r="C14" s="90" t="s">
        <v>31</v>
      </c>
      <c r="D14" s="90"/>
      <c r="E14" s="91"/>
      <c r="F14" s="94" t="str">
        <f>MID('DRIs DATA'!B1,28,3)</f>
        <v>유경자</v>
      </c>
      <c r="G14" s="94"/>
      <c r="H14" s="94"/>
      <c r="I14" s="94"/>
      <c r="K14" s="128"/>
      <c r="L14" s="129"/>
      <c r="M14" s="122"/>
      <c r="N14" s="123"/>
      <c r="O14" s="117"/>
      <c r="P14" s="118"/>
      <c r="Q14" s="94"/>
      <c r="R14" s="94"/>
      <c r="S14" s="94"/>
    </row>
    <row r="15" spans="1:19" ht="18" customHeight="1" thickBot="1" x14ac:dyDescent="0.35">
      <c r="C15" s="95"/>
      <c r="D15" s="95"/>
      <c r="E15" s="96"/>
      <c r="F15" s="103"/>
      <c r="G15" s="103"/>
      <c r="H15" s="103"/>
      <c r="I15" s="103"/>
      <c r="K15" s="130"/>
      <c r="L15" s="131"/>
      <c r="M15" s="124"/>
      <c r="N15" s="125"/>
      <c r="O15" s="119"/>
      <c r="P15" s="112"/>
      <c r="Q15" s="103"/>
      <c r="R15" s="103"/>
      <c r="S15" s="10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2" t="s">
        <v>42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4"/>
    </row>
    <row r="20" spans="2:20" ht="18" customHeight="1" thickBot="1" x14ac:dyDescent="0.35"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7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3" t="s">
        <v>43</v>
      </c>
      <c r="E36" s="83"/>
      <c r="F36" s="83"/>
      <c r="G36" s="83"/>
      <c r="H36" s="83"/>
      <c r="I36" s="34">
        <f>'DRIs DATA'!F8</f>
        <v>69.965999999999994</v>
      </c>
      <c r="J36" s="86" t="s">
        <v>44</v>
      </c>
      <c r="K36" s="86"/>
      <c r="L36" s="86"/>
      <c r="M36" s="86"/>
      <c r="N36" s="35"/>
      <c r="O36" s="106" t="s">
        <v>45</v>
      </c>
      <c r="P36" s="106"/>
      <c r="Q36" s="106"/>
      <c r="R36" s="106"/>
      <c r="S36" s="106"/>
      <c r="T36" s="6"/>
    </row>
    <row r="37" spans="2:20" ht="18" customHeight="1" x14ac:dyDescent="0.3">
      <c r="B37" s="12"/>
      <c r="C37" s="104" t="s">
        <v>182</v>
      </c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6"/>
    </row>
    <row r="38" spans="2:20" ht="18" customHeight="1" x14ac:dyDescent="0.3">
      <c r="B38" s="12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6"/>
    </row>
    <row r="39" spans="2:20" ht="18" customHeight="1" thickBot="1" x14ac:dyDescent="0.35">
      <c r="B39" s="12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3" t="s">
        <v>43</v>
      </c>
      <c r="E41" s="83"/>
      <c r="F41" s="83"/>
      <c r="G41" s="83"/>
      <c r="H41" s="83"/>
      <c r="I41" s="34">
        <f>'DRIs DATA'!G8</f>
        <v>11.166</v>
      </c>
      <c r="J41" s="86" t="s">
        <v>44</v>
      </c>
      <c r="K41" s="86"/>
      <c r="L41" s="86"/>
      <c r="M41" s="86"/>
      <c r="N41" s="35"/>
      <c r="O41" s="87" t="s">
        <v>49</v>
      </c>
      <c r="P41" s="87"/>
      <c r="Q41" s="87"/>
      <c r="R41" s="87"/>
      <c r="S41" s="87"/>
      <c r="T41" s="6"/>
    </row>
    <row r="42" spans="2:20" ht="18" customHeight="1" x14ac:dyDescent="0.3">
      <c r="B42" s="6"/>
      <c r="C42" s="108" t="s">
        <v>184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6"/>
    </row>
    <row r="43" spans="2:20" ht="18" customHeight="1" x14ac:dyDescent="0.3">
      <c r="B43" s="6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7" t="s">
        <v>43</v>
      </c>
      <c r="E46" s="107"/>
      <c r="F46" s="107"/>
      <c r="G46" s="107"/>
      <c r="H46" s="107"/>
      <c r="I46" s="34">
        <f>'DRIs DATA'!H8</f>
        <v>18.867999999999999</v>
      </c>
      <c r="J46" s="86" t="s">
        <v>44</v>
      </c>
      <c r="K46" s="86"/>
      <c r="L46" s="86"/>
      <c r="M46" s="86"/>
      <c r="N46" s="35"/>
      <c r="O46" s="87" t="s">
        <v>48</v>
      </c>
      <c r="P46" s="87"/>
      <c r="Q46" s="87"/>
      <c r="R46" s="87"/>
      <c r="S46" s="87"/>
      <c r="T46" s="6"/>
    </row>
    <row r="47" spans="2:20" ht="18" customHeight="1" x14ac:dyDescent="0.3">
      <c r="B47" s="6"/>
      <c r="C47" s="108" t="s">
        <v>183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2" t="s">
        <v>191</v>
      </c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4"/>
    </row>
    <row r="53" spans="1:20" ht="18" customHeight="1" thickBot="1" x14ac:dyDescent="0.35">
      <c r="B53" s="135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2" t="s">
        <v>164</v>
      </c>
      <c r="D68" s="82"/>
      <c r="E68" s="82"/>
      <c r="F68" s="82"/>
      <c r="G68" s="82"/>
      <c r="H68" s="83" t="s">
        <v>170</v>
      </c>
      <c r="I68" s="83"/>
      <c r="J68" s="83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84">
        <f>ROUND('그룹 전체 사용자의 일일 입력'!D6/MAX('그룹 전체 사용자의 일일 입력'!$B$6,'그룹 전체 사용자의 일일 입력'!$C$6,'그룹 전체 사용자의 일일 입력'!$D$6),1)</f>
        <v>1</v>
      </c>
      <c r="P68" s="84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2" t="s">
        <v>51</v>
      </c>
      <c r="D71" s="82"/>
      <c r="E71" s="82"/>
      <c r="F71" s="82"/>
      <c r="G71" s="82"/>
      <c r="H71" s="38"/>
      <c r="I71" s="83" t="s">
        <v>52</v>
      </c>
      <c r="J71" s="83"/>
      <c r="K71" s="36">
        <f>ROUND('DRIs DATA'!L8,1)</f>
        <v>12.4</v>
      </c>
      <c r="L71" s="36" t="s">
        <v>53</v>
      </c>
      <c r="M71" s="36">
        <f>ROUND('DRIs DATA'!K8,1)</f>
        <v>9.1</v>
      </c>
      <c r="N71" s="86" t="s">
        <v>54</v>
      </c>
      <c r="O71" s="86"/>
      <c r="P71" s="86"/>
      <c r="Q71" s="86"/>
      <c r="R71" s="39"/>
      <c r="S71" s="35"/>
      <c r="T71" s="6"/>
    </row>
    <row r="72" spans="2:21" ht="18" customHeight="1" x14ac:dyDescent="0.3">
      <c r="B72" s="6"/>
      <c r="C72" s="108" t="s">
        <v>181</v>
      </c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2" t="s">
        <v>192</v>
      </c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4"/>
    </row>
    <row r="77" spans="2:21" ht="18" customHeight="1" thickBot="1" x14ac:dyDescent="0.35">
      <c r="B77" s="135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9" t="s">
        <v>168</v>
      </c>
      <c r="C79" s="99"/>
      <c r="D79" s="99"/>
      <c r="E79" s="99"/>
      <c r="F79" s="21"/>
      <c r="G79" s="21"/>
      <c r="H79" s="21"/>
      <c r="L79" s="99" t="s">
        <v>172</v>
      </c>
      <c r="M79" s="99"/>
      <c r="N79" s="99"/>
      <c r="O79" s="99"/>
      <c r="P79" s="99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0" t="s">
        <v>268</v>
      </c>
      <c r="C92" s="101"/>
      <c r="D92" s="101"/>
      <c r="E92" s="101"/>
      <c r="F92" s="101"/>
      <c r="G92" s="101"/>
      <c r="H92" s="101"/>
      <c r="I92" s="101"/>
      <c r="J92" s="102"/>
      <c r="L92" s="100" t="s">
        <v>175</v>
      </c>
      <c r="M92" s="101"/>
      <c r="N92" s="101"/>
      <c r="O92" s="101"/>
      <c r="P92" s="101"/>
      <c r="Q92" s="101"/>
      <c r="R92" s="101"/>
      <c r="S92" s="101"/>
      <c r="T92" s="102"/>
    </row>
    <row r="93" spans="1:21" ht="18" customHeight="1" x14ac:dyDescent="0.3">
      <c r="B93" s="161" t="s">
        <v>171</v>
      </c>
      <c r="C93" s="159"/>
      <c r="D93" s="159"/>
      <c r="E93" s="159"/>
      <c r="F93" s="157">
        <f>ROUND('DRIs DATA'!F16/'DRIs DATA'!C16*100,2)</f>
        <v>81.709999999999994</v>
      </c>
      <c r="G93" s="157"/>
      <c r="H93" s="159" t="s">
        <v>167</v>
      </c>
      <c r="I93" s="159"/>
      <c r="J93" s="160"/>
      <c r="L93" s="161" t="s">
        <v>171</v>
      </c>
      <c r="M93" s="159"/>
      <c r="N93" s="159"/>
      <c r="O93" s="159"/>
      <c r="P93" s="159"/>
      <c r="Q93" s="23">
        <f>ROUND('DRIs DATA'!M16/'DRIs DATA'!K16*100,2)</f>
        <v>152.26</v>
      </c>
      <c r="R93" s="159" t="s">
        <v>167</v>
      </c>
      <c r="S93" s="159"/>
      <c r="T93" s="160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5" t="s">
        <v>180</v>
      </c>
      <c r="C95" s="146"/>
      <c r="D95" s="146"/>
      <c r="E95" s="146"/>
      <c r="F95" s="146"/>
      <c r="G95" s="146"/>
      <c r="H95" s="146"/>
      <c r="I95" s="146"/>
      <c r="J95" s="147"/>
      <c r="L95" s="151" t="s">
        <v>173</v>
      </c>
      <c r="M95" s="152"/>
      <c r="N95" s="152"/>
      <c r="O95" s="152"/>
      <c r="P95" s="152"/>
      <c r="Q95" s="152"/>
      <c r="R95" s="152"/>
      <c r="S95" s="152"/>
      <c r="T95" s="153"/>
    </row>
    <row r="96" spans="1:21" ht="18" customHeight="1" x14ac:dyDescent="0.3">
      <c r="B96" s="145"/>
      <c r="C96" s="146"/>
      <c r="D96" s="146"/>
      <c r="E96" s="146"/>
      <c r="F96" s="146"/>
      <c r="G96" s="146"/>
      <c r="H96" s="146"/>
      <c r="I96" s="146"/>
      <c r="J96" s="147"/>
      <c r="L96" s="151"/>
      <c r="M96" s="152"/>
      <c r="N96" s="152"/>
      <c r="O96" s="152"/>
      <c r="P96" s="152"/>
      <c r="Q96" s="152"/>
      <c r="R96" s="152"/>
      <c r="S96" s="152"/>
      <c r="T96" s="153"/>
    </row>
    <row r="97" spans="2:21" ht="18" customHeight="1" x14ac:dyDescent="0.3">
      <c r="B97" s="145"/>
      <c r="C97" s="146"/>
      <c r="D97" s="146"/>
      <c r="E97" s="146"/>
      <c r="F97" s="146"/>
      <c r="G97" s="146"/>
      <c r="H97" s="146"/>
      <c r="I97" s="146"/>
      <c r="J97" s="147"/>
      <c r="L97" s="151"/>
      <c r="M97" s="152"/>
      <c r="N97" s="152"/>
      <c r="O97" s="152"/>
      <c r="P97" s="152"/>
      <c r="Q97" s="152"/>
      <c r="R97" s="152"/>
      <c r="S97" s="152"/>
      <c r="T97" s="153"/>
    </row>
    <row r="98" spans="2:21" ht="18" customHeight="1" x14ac:dyDescent="0.3">
      <c r="B98" s="145"/>
      <c r="C98" s="146"/>
      <c r="D98" s="146"/>
      <c r="E98" s="146"/>
      <c r="F98" s="146"/>
      <c r="G98" s="146"/>
      <c r="H98" s="146"/>
      <c r="I98" s="146"/>
      <c r="J98" s="147"/>
      <c r="L98" s="151"/>
      <c r="M98" s="152"/>
      <c r="N98" s="152"/>
      <c r="O98" s="152"/>
      <c r="P98" s="152"/>
      <c r="Q98" s="152"/>
      <c r="R98" s="152"/>
      <c r="S98" s="152"/>
      <c r="T98" s="153"/>
    </row>
    <row r="99" spans="2:21" ht="18" customHeight="1" x14ac:dyDescent="0.3">
      <c r="B99" s="145"/>
      <c r="C99" s="146"/>
      <c r="D99" s="146"/>
      <c r="E99" s="146"/>
      <c r="F99" s="146"/>
      <c r="G99" s="146"/>
      <c r="H99" s="146"/>
      <c r="I99" s="146"/>
      <c r="J99" s="147"/>
      <c r="L99" s="151"/>
      <c r="M99" s="152"/>
      <c r="N99" s="152"/>
      <c r="O99" s="152"/>
      <c r="P99" s="152"/>
      <c r="Q99" s="152"/>
      <c r="R99" s="152"/>
      <c r="S99" s="152"/>
      <c r="T99" s="153"/>
      <c r="U99" s="17"/>
    </row>
    <row r="100" spans="2:21" ht="18" customHeight="1" thickBot="1" x14ac:dyDescent="0.35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2" t="s">
        <v>193</v>
      </c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4"/>
    </row>
    <row r="104" spans="2:21" ht="18" customHeight="1" thickBot="1" x14ac:dyDescent="0.35">
      <c r="B104" s="135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9" t="s">
        <v>169</v>
      </c>
      <c r="C106" s="99"/>
      <c r="D106" s="99"/>
      <c r="E106" s="99"/>
      <c r="F106" s="6"/>
      <c r="G106" s="6"/>
      <c r="H106" s="6"/>
      <c r="I106" s="6"/>
      <c r="L106" s="99" t="s">
        <v>270</v>
      </c>
      <c r="M106" s="99"/>
      <c r="N106" s="99"/>
      <c r="O106" s="99"/>
      <c r="P106" s="99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3" t="s">
        <v>264</v>
      </c>
      <c r="C119" s="114"/>
      <c r="D119" s="114"/>
      <c r="E119" s="114"/>
      <c r="F119" s="114"/>
      <c r="G119" s="114"/>
      <c r="H119" s="114"/>
      <c r="I119" s="114"/>
      <c r="J119" s="115"/>
      <c r="L119" s="113" t="s">
        <v>265</v>
      </c>
      <c r="M119" s="114"/>
      <c r="N119" s="114"/>
      <c r="O119" s="114"/>
      <c r="P119" s="114"/>
      <c r="Q119" s="114"/>
      <c r="R119" s="114"/>
      <c r="S119" s="114"/>
      <c r="T119" s="115"/>
    </row>
    <row r="120" spans="2:20" ht="18" customHeight="1" x14ac:dyDescent="0.3">
      <c r="B120" s="43" t="s">
        <v>171</v>
      </c>
      <c r="C120" s="16"/>
      <c r="D120" s="16"/>
      <c r="E120" s="15"/>
      <c r="F120" s="157">
        <f>ROUND('DRIs DATA'!F26/'DRIs DATA'!C26*100,2)</f>
        <v>128.77000000000001</v>
      </c>
      <c r="G120" s="157"/>
      <c r="H120" s="159" t="s">
        <v>166</v>
      </c>
      <c r="I120" s="159"/>
      <c r="J120" s="160"/>
      <c r="L120" s="42" t="s">
        <v>171</v>
      </c>
      <c r="M120" s="20"/>
      <c r="N120" s="20"/>
      <c r="O120" s="23"/>
      <c r="P120" s="6"/>
      <c r="Q120" s="58">
        <f>ROUND('DRIs DATA'!AH26/'DRIs DATA'!AE26*100,2)</f>
        <v>115.35</v>
      </c>
      <c r="R120" s="159" t="s">
        <v>166</v>
      </c>
      <c r="S120" s="159"/>
      <c r="T120" s="160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8" t="s">
        <v>174</v>
      </c>
      <c r="C122" s="139"/>
      <c r="D122" s="139"/>
      <c r="E122" s="139"/>
      <c r="F122" s="139"/>
      <c r="G122" s="139"/>
      <c r="H122" s="139"/>
      <c r="I122" s="139"/>
      <c r="J122" s="140"/>
      <c r="L122" s="138" t="s">
        <v>269</v>
      </c>
      <c r="M122" s="139"/>
      <c r="N122" s="139"/>
      <c r="O122" s="139"/>
      <c r="P122" s="139"/>
      <c r="Q122" s="139"/>
      <c r="R122" s="139"/>
      <c r="S122" s="139"/>
      <c r="T122" s="140"/>
    </row>
    <row r="123" spans="2:20" ht="18" customHeight="1" x14ac:dyDescent="0.3">
      <c r="B123" s="138"/>
      <c r="C123" s="139"/>
      <c r="D123" s="139"/>
      <c r="E123" s="139"/>
      <c r="F123" s="139"/>
      <c r="G123" s="139"/>
      <c r="H123" s="139"/>
      <c r="I123" s="139"/>
      <c r="J123" s="140"/>
      <c r="L123" s="138"/>
      <c r="M123" s="139"/>
      <c r="N123" s="139"/>
      <c r="O123" s="139"/>
      <c r="P123" s="139"/>
      <c r="Q123" s="139"/>
      <c r="R123" s="139"/>
      <c r="S123" s="139"/>
      <c r="T123" s="140"/>
    </row>
    <row r="124" spans="2:20" ht="18" customHeight="1" x14ac:dyDescent="0.3">
      <c r="B124" s="138"/>
      <c r="C124" s="139"/>
      <c r="D124" s="139"/>
      <c r="E124" s="139"/>
      <c r="F124" s="139"/>
      <c r="G124" s="139"/>
      <c r="H124" s="139"/>
      <c r="I124" s="139"/>
      <c r="J124" s="140"/>
      <c r="L124" s="138"/>
      <c r="M124" s="139"/>
      <c r="N124" s="139"/>
      <c r="O124" s="139"/>
      <c r="P124" s="139"/>
      <c r="Q124" s="139"/>
      <c r="R124" s="139"/>
      <c r="S124" s="139"/>
      <c r="T124" s="140"/>
    </row>
    <row r="125" spans="2:20" ht="18" customHeight="1" x14ac:dyDescent="0.3">
      <c r="B125" s="138"/>
      <c r="C125" s="139"/>
      <c r="D125" s="139"/>
      <c r="E125" s="139"/>
      <c r="F125" s="139"/>
      <c r="G125" s="139"/>
      <c r="H125" s="139"/>
      <c r="I125" s="139"/>
      <c r="J125" s="140"/>
      <c r="L125" s="138"/>
      <c r="M125" s="139"/>
      <c r="N125" s="139"/>
      <c r="O125" s="139"/>
      <c r="P125" s="139"/>
      <c r="Q125" s="139"/>
      <c r="R125" s="139"/>
      <c r="S125" s="139"/>
      <c r="T125" s="140"/>
    </row>
    <row r="126" spans="2:20" ht="18" customHeight="1" x14ac:dyDescent="0.3">
      <c r="B126" s="138"/>
      <c r="C126" s="139"/>
      <c r="D126" s="139"/>
      <c r="E126" s="139"/>
      <c r="F126" s="139"/>
      <c r="G126" s="139"/>
      <c r="H126" s="139"/>
      <c r="I126" s="139"/>
      <c r="J126" s="140"/>
      <c r="L126" s="138"/>
      <c r="M126" s="139"/>
      <c r="N126" s="139"/>
      <c r="O126" s="139"/>
      <c r="P126" s="139"/>
      <c r="Q126" s="139"/>
      <c r="R126" s="139"/>
      <c r="S126" s="139"/>
      <c r="T126" s="140"/>
    </row>
    <row r="127" spans="2:20" ht="17.25" thickBot="1" x14ac:dyDescent="0.35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2" t="s">
        <v>262</v>
      </c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4"/>
      <c r="N129" s="57"/>
      <c r="O129" s="132" t="s">
        <v>263</v>
      </c>
      <c r="P129" s="133"/>
      <c r="Q129" s="133"/>
      <c r="R129" s="133"/>
      <c r="S129" s="133"/>
      <c r="T129" s="134"/>
    </row>
    <row r="130" spans="2:21" ht="18" customHeight="1" thickBot="1" x14ac:dyDescent="0.35">
      <c r="B130" s="135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/>
      <c r="P130" s="136"/>
      <c r="Q130" s="136"/>
      <c r="R130" s="136"/>
      <c r="S130" s="136"/>
      <c r="T130" s="137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2" t="s">
        <v>194</v>
      </c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4"/>
    </row>
    <row r="155" spans="2:21" ht="18" customHeight="1" thickBot="1" x14ac:dyDescent="0.35">
      <c r="B155" s="135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9" t="s">
        <v>177</v>
      </c>
      <c r="C157" s="99"/>
      <c r="D157" s="99"/>
      <c r="E157" s="6"/>
      <c r="F157" s="6"/>
      <c r="G157" s="6"/>
      <c r="H157" s="6"/>
      <c r="I157" s="6"/>
      <c r="L157" s="99" t="s">
        <v>178</v>
      </c>
      <c r="M157" s="99"/>
      <c r="N157" s="99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3" t="s">
        <v>266</v>
      </c>
      <c r="C170" s="114"/>
      <c r="D170" s="114"/>
      <c r="E170" s="114"/>
      <c r="F170" s="114"/>
      <c r="G170" s="114"/>
      <c r="H170" s="114"/>
      <c r="I170" s="114"/>
      <c r="J170" s="115"/>
      <c r="L170" s="113" t="s">
        <v>176</v>
      </c>
      <c r="M170" s="114"/>
      <c r="N170" s="114"/>
      <c r="O170" s="114"/>
      <c r="P170" s="114"/>
      <c r="Q170" s="114"/>
      <c r="R170" s="114"/>
      <c r="S170" s="115"/>
    </row>
    <row r="171" spans="2:19" ht="18" customHeight="1" x14ac:dyDescent="0.3">
      <c r="B171" s="42" t="s">
        <v>171</v>
      </c>
      <c r="C171" s="20"/>
      <c r="D171" s="20"/>
      <c r="E171" s="6"/>
      <c r="F171" s="157">
        <f>ROUND('DRIs DATA'!F36/'DRIs DATA'!C36*100,2)</f>
        <v>73.02</v>
      </c>
      <c r="G171" s="157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403.23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8" t="s">
        <v>185</v>
      </c>
      <c r="C173" s="139"/>
      <c r="D173" s="139"/>
      <c r="E173" s="139"/>
      <c r="F173" s="139"/>
      <c r="G173" s="139"/>
      <c r="H173" s="139"/>
      <c r="I173" s="139"/>
      <c r="J173" s="140"/>
      <c r="L173" s="138" t="s">
        <v>187</v>
      </c>
      <c r="M173" s="139"/>
      <c r="N173" s="139"/>
      <c r="O173" s="139"/>
      <c r="P173" s="139"/>
      <c r="Q173" s="139"/>
      <c r="R173" s="139"/>
      <c r="S173" s="140"/>
    </row>
    <row r="174" spans="2:19" ht="18" customHeight="1" x14ac:dyDescent="0.3">
      <c r="B174" s="138"/>
      <c r="C174" s="139"/>
      <c r="D174" s="139"/>
      <c r="E174" s="139"/>
      <c r="F174" s="139"/>
      <c r="G174" s="139"/>
      <c r="H174" s="139"/>
      <c r="I174" s="139"/>
      <c r="J174" s="140"/>
      <c r="L174" s="138"/>
      <c r="M174" s="139"/>
      <c r="N174" s="139"/>
      <c r="O174" s="139"/>
      <c r="P174" s="139"/>
      <c r="Q174" s="139"/>
      <c r="R174" s="139"/>
      <c r="S174" s="140"/>
    </row>
    <row r="175" spans="2:19" ht="18" customHeight="1" x14ac:dyDescent="0.3">
      <c r="B175" s="138"/>
      <c r="C175" s="139"/>
      <c r="D175" s="139"/>
      <c r="E175" s="139"/>
      <c r="F175" s="139"/>
      <c r="G175" s="139"/>
      <c r="H175" s="139"/>
      <c r="I175" s="139"/>
      <c r="J175" s="140"/>
      <c r="L175" s="138"/>
      <c r="M175" s="139"/>
      <c r="N175" s="139"/>
      <c r="O175" s="139"/>
      <c r="P175" s="139"/>
      <c r="Q175" s="139"/>
      <c r="R175" s="139"/>
      <c r="S175" s="140"/>
    </row>
    <row r="176" spans="2:19" ht="18" customHeight="1" x14ac:dyDescent="0.3">
      <c r="B176" s="138"/>
      <c r="C176" s="139"/>
      <c r="D176" s="139"/>
      <c r="E176" s="139"/>
      <c r="F176" s="139"/>
      <c r="G176" s="139"/>
      <c r="H176" s="139"/>
      <c r="I176" s="139"/>
      <c r="J176" s="140"/>
      <c r="L176" s="138"/>
      <c r="M176" s="139"/>
      <c r="N176" s="139"/>
      <c r="O176" s="139"/>
      <c r="P176" s="139"/>
      <c r="Q176" s="139"/>
      <c r="R176" s="139"/>
      <c r="S176" s="140"/>
    </row>
    <row r="177" spans="2:19" ht="18" customHeight="1" x14ac:dyDescent="0.3">
      <c r="B177" s="138"/>
      <c r="C177" s="139"/>
      <c r="D177" s="139"/>
      <c r="E177" s="139"/>
      <c r="F177" s="139"/>
      <c r="G177" s="139"/>
      <c r="H177" s="139"/>
      <c r="I177" s="139"/>
      <c r="J177" s="140"/>
      <c r="L177" s="138"/>
      <c r="M177" s="139"/>
      <c r="N177" s="139"/>
      <c r="O177" s="139"/>
      <c r="P177" s="139"/>
      <c r="Q177" s="139"/>
      <c r="R177" s="139"/>
      <c r="S177" s="140"/>
    </row>
    <row r="178" spans="2:19" ht="18" customHeight="1" x14ac:dyDescent="0.3">
      <c r="B178" s="138"/>
      <c r="C178" s="139"/>
      <c r="D178" s="139"/>
      <c r="E178" s="139"/>
      <c r="F178" s="139"/>
      <c r="G178" s="139"/>
      <c r="H178" s="139"/>
      <c r="I178" s="139"/>
      <c r="J178" s="140"/>
      <c r="L178" s="138"/>
      <c r="M178" s="139"/>
      <c r="N178" s="139"/>
      <c r="O178" s="139"/>
      <c r="P178" s="139"/>
      <c r="Q178" s="139"/>
      <c r="R178" s="139"/>
      <c r="S178" s="140"/>
    </row>
    <row r="179" spans="2:19" ht="18" customHeight="1" thickBot="1" x14ac:dyDescent="0.35">
      <c r="B179" s="141"/>
      <c r="C179" s="142"/>
      <c r="D179" s="142"/>
      <c r="E179" s="142"/>
      <c r="F179" s="142"/>
      <c r="G179" s="142"/>
      <c r="H179" s="142"/>
      <c r="I179" s="142"/>
      <c r="J179" s="143"/>
      <c r="L179" s="138"/>
      <c r="M179" s="139"/>
      <c r="N179" s="139"/>
      <c r="O179" s="139"/>
      <c r="P179" s="139"/>
      <c r="Q179" s="139"/>
      <c r="R179" s="139"/>
      <c r="S179" s="140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8"/>
      <c r="M180" s="139"/>
      <c r="N180" s="139"/>
      <c r="O180" s="139"/>
      <c r="P180" s="139"/>
      <c r="Q180" s="139"/>
      <c r="R180" s="139"/>
      <c r="S180" s="140"/>
    </row>
    <row r="181" spans="2:19" ht="18" customHeight="1" thickBot="1" x14ac:dyDescent="0.35"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x14ac:dyDescent="0.3">
      <c r="B182" s="99" t="s">
        <v>179</v>
      </c>
      <c r="C182" s="99"/>
      <c r="D182" s="99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3" t="s">
        <v>267</v>
      </c>
      <c r="C195" s="114"/>
      <c r="D195" s="114"/>
      <c r="E195" s="114"/>
      <c r="F195" s="114"/>
      <c r="G195" s="114"/>
      <c r="H195" s="114"/>
      <c r="I195" s="114"/>
      <c r="J195" s="115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7">
        <f>ROUND('DRIs DATA'!F46/'DRIs DATA'!C46*100,2)</f>
        <v>167.46</v>
      </c>
      <c r="G196" s="157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8" t="s">
        <v>186</v>
      </c>
      <c r="C198" s="139"/>
      <c r="D198" s="139"/>
      <c r="E198" s="139"/>
      <c r="F198" s="139"/>
      <c r="G198" s="139"/>
      <c r="H198" s="139"/>
      <c r="I198" s="139"/>
      <c r="J198" s="140"/>
      <c r="S198" s="6"/>
    </row>
    <row r="199" spans="2:20" ht="18" customHeight="1" x14ac:dyDescent="0.3">
      <c r="B199" s="138"/>
      <c r="C199" s="139"/>
      <c r="D199" s="139"/>
      <c r="E199" s="139"/>
      <c r="F199" s="139"/>
      <c r="G199" s="139"/>
      <c r="H199" s="139"/>
      <c r="I199" s="139"/>
      <c r="J199" s="140"/>
      <c r="S199" s="6"/>
    </row>
    <row r="200" spans="2:20" ht="18" customHeight="1" x14ac:dyDescent="0.3">
      <c r="B200" s="138"/>
      <c r="C200" s="139"/>
      <c r="D200" s="139"/>
      <c r="E200" s="139"/>
      <c r="F200" s="139"/>
      <c r="G200" s="139"/>
      <c r="H200" s="139"/>
      <c r="I200" s="139"/>
      <c r="J200" s="140"/>
      <c r="S200" s="6"/>
    </row>
    <row r="201" spans="2:20" ht="18" customHeight="1" x14ac:dyDescent="0.3">
      <c r="B201" s="138"/>
      <c r="C201" s="139"/>
      <c r="D201" s="139"/>
      <c r="E201" s="139"/>
      <c r="F201" s="139"/>
      <c r="G201" s="139"/>
      <c r="H201" s="139"/>
      <c r="I201" s="139"/>
      <c r="J201" s="140"/>
      <c r="S201" s="6"/>
    </row>
    <row r="202" spans="2:20" ht="18" customHeight="1" x14ac:dyDescent="0.3">
      <c r="B202" s="138"/>
      <c r="C202" s="139"/>
      <c r="D202" s="139"/>
      <c r="E202" s="139"/>
      <c r="F202" s="139"/>
      <c r="G202" s="139"/>
      <c r="H202" s="139"/>
      <c r="I202" s="139"/>
      <c r="J202" s="140"/>
      <c r="S202" s="6"/>
    </row>
    <row r="203" spans="2:20" ht="18" customHeight="1" thickBot="1" x14ac:dyDescent="0.35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K204" s="10"/>
    </row>
    <row r="205" spans="2:20" ht="18" customHeight="1" x14ac:dyDescent="0.3">
      <c r="B205" s="132" t="s">
        <v>195</v>
      </c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4"/>
    </row>
    <row r="206" spans="2:20" ht="18" customHeight="1" thickBot="1" x14ac:dyDescent="0.35">
      <c r="B206" s="135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8" t="s">
        <v>188</v>
      </c>
      <c r="C208" s="158"/>
      <c r="D208" s="158"/>
      <c r="E208" s="158"/>
      <c r="F208" s="158"/>
      <c r="G208" s="158"/>
      <c r="H208" s="158"/>
      <c r="I208" s="24">
        <f>'DRIs DATA'!B6</f>
        <v>1600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4" t="s">
        <v>190</v>
      </c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2020-06-03T05:51:46Z</cp:lastPrinted>
  <dcterms:created xsi:type="dcterms:W3CDTF">2015-06-13T08:19:18Z</dcterms:created>
  <dcterms:modified xsi:type="dcterms:W3CDTF">2020-06-03T05:51:51Z</dcterms:modified>
</cp:coreProperties>
</file>