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<sst xmlns="http://schemas.openxmlformats.org/spreadsheetml/2006/main" count="692" uniqueCount="341">
  <si>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</si>
  <si>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</si>
  <si>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</si>
  <si>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</si>
  <si>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</si>
  <si>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</si>
  <si>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</si>
  <si>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</si>
  <si>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</si>
  <si>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</si>
  <si>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</si>
  <si>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</si>
  <si>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</si>
  <si>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</si>
  <si>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</si>
  <si>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</si>
  <si>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</si>
  <si>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</si>
  <si>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</si>
  <si>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</si>
  <si>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</si>
  <si>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</si>
  <si>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</si>
  <si>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</si>
  <si>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</si>
  <si>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</si>
  <si>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</si>
  <si>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</si>
  <si>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</si>
  <si>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</si>
  <si>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</si>
  <si>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</si>
  <si>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</si>
  <si>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</si>
  <si>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</si>
  <si>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</si>
  <si>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</si>
  <si>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</si>
  <si>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</si>
  <si>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</si>
  <si>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</si>
  <si>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</si>
  <si>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</si>
  <si>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</si>
  <si>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</si>
  <si>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</si>
  <si>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</si>
  <si>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</si>
  <si>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</si>
  <si>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</si>
  <si>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</si>
  <si>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</si>
  <si>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</si>
  <si>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</si>
  <si>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</si>
  <si>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</si>
  <si>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</si>
  <si>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</si>
  <si>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</si>
  <si>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</si>
  <si>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</si>
  <si>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</si>
  <si>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</si>
  <si>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</si>
  <si>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</si>
  <si>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</si>
  <si>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</si>
  <si>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</si>
  <si>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</si>
  <si>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</si>
  <si>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</si>
  <si>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</si>
  <si>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</si>
  <si>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</si>
  <si>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</si>
  <si>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</si>
  <si>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</si>
  <si>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</si>
  <si>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</si>
  <si>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</si>
  <si>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</si>
  <si>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</si>
  <si>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</si>
  <si>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</si>
  <si>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</si>
  <si>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</si>
  <si>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</si>
  <si>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</si>
  <si>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</si>
  <si>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</si>
  <si>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</si>
  <si>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</si>
  <si>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</si>
  <si>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</si>
  <si>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</si>
  <si>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</si>
  <si>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</si>
  <si>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</si>
  <si>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</si>
  <si>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</si>
  <si>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</si>
  <si>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</si>
  <si>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</si>
  <si>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</si>
  <si>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</si>
  <si>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</si>
  <si>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</si>
  <si>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</si>
  <si>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</si>
  <si>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</si>
  <si>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</si>
  <si>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</si>
  <si>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</si>
  <si>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</si>
  <si>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</si>
  <si>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</si>
  <si>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</si>
  <si>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</si>
  <si>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</si>
  <si>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</si>
  <si>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</si>
  <si>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</si>
  <si>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</si>
  <si>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</si>
  <si>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</si>
  <si>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</si>
  <si>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</si>
  <si>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</si>
  <si>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</si>
  <si>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</si>
  <si>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</si>
  <si>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</si>
  <si>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</si>
  <si>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</si>
  <si>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</si>
  <si>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</si>
  <si>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</si>
  <si>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</si>
  <si>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</si>
  <si>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</si>
  <si>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</si>
  <si>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</si>
  <si>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</si>
  <si>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</si>
  <si>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</si>
  <si>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</si>
  <si>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</si>
  <si>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</si>
  <si>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</si>
  <si>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</si>
  <si>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</si>
  <si>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</si>
  <si>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</si>
  <si>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</si>
  <si>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</si>
  <si>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</si>
  <si>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</si>
  <si>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</si>
  <si>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</si>
  <si>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</si>
  <si>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</si>
  <si>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</si>
  <si>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</si>
  <si>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</si>
  <si>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</si>
  <si>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</si>
  <si>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</si>
  <si>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</si>
  <si>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</si>
  <si>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</si>
  <si>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</si>
  <si>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</si>
  <si>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</si>
  <si>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</si>
  <si>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</si>
  <si>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</si>
  <si>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</si>
  <si>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</si>
  <si>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</si>
  <si>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</si>
  <si>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</si>
  <si>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</si>
  <si>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</si>
  <si>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</si>
  <si>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</si>
  <si>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</si>
  <si>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</si>
  <si>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</si>
  <si>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</si>
  <si>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</si>
  <si>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</si>
  <si>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</si>
  <si>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</si>
  <si>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</si>
  <si>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</si>
  <si>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</si>
  <si>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</si>
  <si>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</si>
  <si>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</si>
  <si>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</si>
  <si>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</si>
  <si>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</si>
  <si>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</si>
  <si>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</si>
  <si>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</si>
  <si>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</si>
  <si>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</si>
  <si>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</si>
  <si>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</si>
  <si>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</si>
  <si>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</si>
  <si>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</si>
  <si>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</si>
  <si>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</si>
  <si>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</si>
  <si>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</si>
  <si>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</si>
  <si>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</si>
  <si>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</si>
  <si>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</si>
  <si>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</si>
  <si>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</si>
  <si>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</si>
  <si>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</si>
  <si>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</si>
  <si>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</si>
  <si>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</si>
  <si>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</si>
  <si>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</si>
  <si>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</si>
  <si>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</si>
  <si>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</si>
  <si>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</si>
  <si>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</si>
  <si>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</si>
  <si>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</si>
  <si>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</si>
  <si>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</si>
  <si>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</si>
  <si>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</si>
  <si>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</si>
  <si>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</si>
  <si>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</si>
  <si>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</si>
  <si>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</si>
  <si>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</si>
  <si>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</si>
  <si>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</si>
  <si>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</si>
  <si>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</si>
  <si>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</si>
  <si>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</si>
  <si>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</si>
  <si>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</si>
  <si>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</si>
  <si>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M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</si>
  <si>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</si>
  <si>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</si>
  <si>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</si>
  <si>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</si>
  <si>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</si>
  <si>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</si>
  <si>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</si>
  <si>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</si>
  <si>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</si>
  <si>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</si>
  <si>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</si>
  <si>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</si>
  <si>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</si>
  <si>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</si>
  <si>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</si>
  <si>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</si>
  <si>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</si>
  <si>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</si>
  <si>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</si>
  <si>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</si>
  <si>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</si>
  <si>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</si>
  <si>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신동춘, ID : H1700052)</t>
  </si>
  <si>
    <t>출력시각</t>
    <phoneticPr fontId="1" type="noConversion"/>
  </si>
  <si>
    <t>2020년 12월 31일 10:30:57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</si>
  <si>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</si>
  <si>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</si>
  <si>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</si>
  <si>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</si>
  <si>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</si>
  <si>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</si>
  <si>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</si>
  <si>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</si>
  <si>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</si>
  <si>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</si>
  <si>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</si>
  <si>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</si>
  <si>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</si>
  <si>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</si>
  <si>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</si>
  <si>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</si>
  <si>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</si>
  <si>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</si>
  <si>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</si>
  <si>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</si>
  <si>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</si>
  <si>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</si>
  <si>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</si>
  <si>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</si>
  <si>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</si>
  <si>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</si>
  <si>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</si>
  <si>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</si>
  <si>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</si>
  <si>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</si>
  <si>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</si>
  <si>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</si>
  <si>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</si>
  <si>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</si>
  <si>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</si>
  <si>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</si>
  <si>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</si>
  <si>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</si>
  <si>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</si>
  <si>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</si>
  <si>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</si>
  <si>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</si>
  <si>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</si>
  <si>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</si>
  <si>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</si>
  <si>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</si>
  <si>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</si>
  <si>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</si>
  <si>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</si>
  <si>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</si>
  <si>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</si>
  <si>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</si>
  <si>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</si>
  <si>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</si>
  <si>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</si>
  <si>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</si>
  <si>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</si>
  <si>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</si>
  <si>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H1700052</t>
  </si>
  <si>
    <t>신동춘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</si>
</sst>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83.721214000000003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611456"/>
        <c:axId val="172612992"/>
      </c:barChart>
      <c:catAx>
        <c:axId val="1726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612992"/>
        <c:crosses val="autoZero"/>
        <c:auto val="1"/>
        <c:lblAlgn val="ctr"/>
        <c:lblOffset val="100"/>
        <c:noMultiLvlLbl val="0"/>
      </c:catAx>
      <c:valAx>
        <c:axId val="17261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61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2.9630977999999999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685568"/>
        <c:axId val="174699648"/>
      </c:barChart>
      <c:catAx>
        <c:axId val="17468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699648"/>
        <c:crosses val="autoZero"/>
        <c:auto val="1"/>
        <c:lblAlgn val="ctr"/>
        <c:lblOffset val="100"/>
        <c:noMultiLvlLbl val="0"/>
      </c:catAx>
      <c:valAx>
        <c:axId val="17469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6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0.68892114999999998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057152"/>
        <c:axId val="175067136"/>
      </c:barChart>
      <c:catAx>
        <c:axId val="17505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067136"/>
        <c:crosses val="autoZero"/>
        <c:auto val="1"/>
        <c:lblAlgn val="ctr"/>
        <c:lblOffset val="100"/>
        <c:noMultiLvlLbl val="0"/>
      </c:catAx>
      <c:valAx>
        <c:axId val="17506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05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1324.7391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101056"/>
        <c:axId val="175102592"/>
      </c:barChart>
      <c:catAx>
        <c:axId val="17510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102592"/>
        <c:crosses val="autoZero"/>
        <c:auto val="1"/>
        <c:lblAlgn val="ctr"/>
        <c:lblOffset val="100"/>
        <c:noMultiLvlLbl val="0"/>
      </c:catAx>
      <c:valAx>
        <c:axId val="17510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1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3838.5282999999999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144960"/>
        <c:axId val="175146496"/>
      </c:barChart>
      <c:catAx>
        <c:axId val="17514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146496"/>
        <c:crosses val="autoZero"/>
        <c:auto val="1"/>
        <c:lblAlgn val="ctr"/>
        <c:lblOffset val="100"/>
        <c:noMultiLvlLbl val="0"/>
      </c:catAx>
      <c:valAx>
        <c:axId val="1751464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1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199.22112999999999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159936"/>
        <c:axId val="175169920"/>
      </c:barChart>
      <c:catAx>
        <c:axId val="17515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169920"/>
        <c:crosses val="autoZero"/>
        <c:auto val="1"/>
        <c:lblAlgn val="ctr"/>
        <c:lblOffset val="100"/>
        <c:noMultiLvlLbl val="0"/>
      </c:catAx>
      <c:valAx>
        <c:axId val="17516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15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154.66278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224320"/>
        <c:axId val="175225856"/>
      </c:barChart>
      <c:catAx>
        <c:axId val="17522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225856"/>
        <c:crosses val="autoZero"/>
        <c:auto val="1"/>
        <c:lblAlgn val="ctr"/>
        <c:lblOffset val="100"/>
        <c:noMultiLvlLbl val="0"/>
      </c:catAx>
      <c:valAx>
        <c:axId val="17522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2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12.428299000000001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849280"/>
        <c:axId val="176850816"/>
      </c:barChart>
      <c:catAx>
        <c:axId val="1768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850816"/>
        <c:crosses val="autoZero"/>
        <c:auto val="1"/>
        <c:lblAlgn val="ctr"/>
        <c:lblOffset val="100"/>
        <c:noMultiLvlLbl val="0"/>
      </c:catAx>
      <c:valAx>
        <c:axId val="176850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8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1361.5111999999999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880640"/>
        <c:axId val="175571712"/>
      </c:barChart>
      <c:catAx>
        <c:axId val="17688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71712"/>
        <c:crosses val="autoZero"/>
        <c:auto val="1"/>
        <c:lblAlgn val="ctr"/>
        <c:lblOffset val="100"/>
        <c:noMultiLvlLbl val="0"/>
      </c:catAx>
      <c:valAx>
        <c:axId val="175571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88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8.0702300000000005E-2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605632"/>
        <c:axId val="175607168"/>
      </c:barChart>
      <c:catAx>
        <c:axId val="17560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607168"/>
        <c:crosses val="autoZero"/>
        <c:auto val="1"/>
        <c:lblAlgn val="ctr"/>
        <c:lblOffset val="100"/>
        <c:noMultiLvlLbl val="0"/>
      </c:catAx>
      <c:valAx>
        <c:axId val="17560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6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3.1019697000000002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645440"/>
        <c:axId val="175646976"/>
      </c:barChart>
      <c:catAx>
        <c:axId val="1756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646976"/>
        <c:crosses val="autoZero"/>
        <c:auto val="1"/>
        <c:lblAlgn val="ctr"/>
        <c:lblOffset val="100"/>
        <c:noMultiLvlLbl val="0"/>
      </c:catAx>
      <c:valAx>
        <c:axId val="175646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6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33.259407000000003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656128"/>
        <c:axId val="172657664"/>
      </c:barChart>
      <c:catAx>
        <c:axId val="17265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657664"/>
        <c:crosses val="autoZero"/>
        <c:auto val="1"/>
        <c:lblAlgn val="ctr"/>
        <c:lblOffset val="100"/>
        <c:noMultiLvlLbl val="0"/>
      </c:catAx>
      <c:valAx>
        <c:axId val="17265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65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263.75887999999998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680896"/>
        <c:axId val="175682688"/>
      </c:barChart>
      <c:catAx>
        <c:axId val="17568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682688"/>
        <c:crosses val="autoZero"/>
        <c:auto val="1"/>
        <c:lblAlgn val="ctr"/>
        <c:lblOffset val="100"/>
        <c:noMultiLvlLbl val="0"/>
      </c:catAx>
      <c:valAx>
        <c:axId val="17568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6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90.334609999999998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166208"/>
        <c:axId val="177167744"/>
      </c:barChart>
      <c:catAx>
        <c:axId val="1771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167744"/>
        <c:crosses val="autoZero"/>
        <c:auto val="1"/>
        <c:lblAlgn val="ctr"/>
        <c:lblOffset val="100"/>
        <c:noMultiLvlLbl val="0"/>
      </c:catAx>
      <c:valAx>
        <c:axId val="17716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16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10.885</c:v>
                </c:pt>
                <c:pt idx="1">
                  <c:v>21.402999999999999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2102784"/>
        <c:axId val="172104320"/>
      </c:barChart>
      <c:catAx>
        <c:axId val="17210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104320"/>
        <c:crosses val="autoZero"/>
        <c:auto val="1"/>
        <c:lblAlgn val="ctr"/>
        <c:lblOffset val="100"/>
        <c:noMultiLvlLbl val="0"/>
      </c:catAx>
      <c:valAx>
        <c:axId val="17210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10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17.886683000000001</c:v>
                </c:pt>
                <c:pt idx="1">
                  <c:v>20.419187999999998</c:v>
                </c:pt>
                <c:pt idx="2">
                  <c:v>17.926994000000001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693.29390000000001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174720"/>
        <c:axId val="172184704"/>
      </c:barChart>
      <c:catAx>
        <c:axId val="17217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184704"/>
        <c:crosses val="autoZero"/>
        <c:auto val="1"/>
        <c:lblAlgn val="ctr"/>
        <c:lblOffset val="100"/>
        <c:noMultiLvlLbl val="0"/>
      </c:catAx>
      <c:valAx>
        <c:axId val="17218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17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23.52929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210432"/>
        <c:axId val="172224512"/>
      </c:barChart>
      <c:catAx>
        <c:axId val="17221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224512"/>
        <c:crosses val="autoZero"/>
        <c:auto val="1"/>
        <c:lblAlgn val="ctr"/>
        <c:lblOffset val="100"/>
        <c:noMultiLvlLbl val="0"/>
      </c:catAx>
      <c:valAx>
        <c:axId val="17222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2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64.629000000000005</c:v>
                </c:pt>
                <c:pt idx="1">
                  <c:v>13.837999999999999</c:v>
                </c:pt>
                <c:pt idx="2">
                  <c:v>21.533000000000001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7436544"/>
        <c:axId val="177438080"/>
      </c:barChart>
      <c:catAx>
        <c:axId val="17743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438080"/>
        <c:crosses val="autoZero"/>
        <c:auto val="1"/>
        <c:lblAlgn val="ctr"/>
        <c:lblOffset val="100"/>
        <c:noMultiLvlLbl val="0"/>
      </c:catAx>
      <c:valAx>
        <c:axId val="17743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43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1843.7122999999999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937664"/>
        <c:axId val="181939200"/>
      </c:barChart>
      <c:catAx>
        <c:axId val="18193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939200"/>
        <c:crosses val="autoZero"/>
        <c:auto val="1"/>
        <c:lblAlgn val="ctr"/>
        <c:lblOffset val="100"/>
        <c:noMultiLvlLbl val="0"/>
      </c:catAx>
      <c:valAx>
        <c:axId val="181939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93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146.36649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977472"/>
        <c:axId val="181979008"/>
      </c:barChart>
      <c:catAx>
        <c:axId val="18197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979008"/>
        <c:crosses val="autoZero"/>
        <c:auto val="1"/>
        <c:lblAlgn val="ctr"/>
        <c:lblOffset val="100"/>
        <c:noMultiLvlLbl val="0"/>
      </c:catAx>
      <c:valAx>
        <c:axId val="18197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97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719.81994999999995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12928"/>
        <c:axId val="182018816"/>
      </c:barChart>
      <c:catAx>
        <c:axId val="18201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018816"/>
        <c:crosses val="autoZero"/>
        <c:auto val="1"/>
        <c:lblAlgn val="ctr"/>
        <c:lblOffset val="100"/>
        <c:noMultiLvlLbl val="0"/>
      </c:catAx>
      <c:valAx>
        <c:axId val="18201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1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6.2728004000000004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487232"/>
        <c:axId val="173488768"/>
      </c:barChart>
      <c:catAx>
        <c:axId val="1734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488768"/>
        <c:crosses val="autoZero"/>
        <c:auto val="1"/>
        <c:lblAlgn val="ctr"/>
        <c:lblOffset val="100"/>
        <c:noMultiLvlLbl val="0"/>
      </c:catAx>
      <c:valAx>
        <c:axId val="17348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48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8395.9590000000007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56832"/>
        <c:axId val="182058368"/>
      </c:barChart>
      <c:catAx>
        <c:axId val="1820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058368"/>
        <c:crosses val="autoZero"/>
        <c:auto val="1"/>
        <c:lblAlgn val="ctr"/>
        <c:lblOffset val="100"/>
        <c:noMultiLvlLbl val="0"/>
      </c:catAx>
      <c:valAx>
        <c:axId val="18205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20.821693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328960"/>
        <c:axId val="184330496"/>
      </c:barChart>
      <c:catAx>
        <c:axId val="18432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330496"/>
        <c:crosses val="autoZero"/>
        <c:auto val="1"/>
        <c:lblAlgn val="ctr"/>
        <c:lblOffset val="100"/>
        <c:noMultiLvlLbl val="0"/>
      </c:catAx>
      <c:valAx>
        <c:axId val="18433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32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2.8593733000000001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434048"/>
        <c:axId val="184439936"/>
      </c:barChart>
      <c:catAx>
        <c:axId val="18443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439936"/>
        <c:crosses val="autoZero"/>
        <c:auto val="1"/>
        <c:lblAlgn val="ctr"/>
        <c:lblOffset val="100"/>
        <c:noMultiLvlLbl val="0"/>
      </c:catAx>
      <c:valAx>
        <c:axId val="18443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4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267.52600000000001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519616"/>
        <c:axId val="173521152"/>
      </c:barChart>
      <c:catAx>
        <c:axId val="1735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521152"/>
        <c:crosses val="autoZero"/>
        <c:auto val="1"/>
        <c:lblAlgn val="ctr"/>
        <c:lblOffset val="100"/>
        <c:noMultiLvlLbl val="0"/>
      </c:catAx>
      <c:valAx>
        <c:axId val="17352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51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1.8104165000000001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948736"/>
        <c:axId val="174950272"/>
      </c:barChart>
      <c:catAx>
        <c:axId val="1749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950272"/>
        <c:crosses val="autoZero"/>
        <c:auto val="1"/>
        <c:lblAlgn val="ctr"/>
        <c:lblOffset val="100"/>
        <c:noMultiLvlLbl val="0"/>
      </c:catAx>
      <c:valAx>
        <c:axId val="174950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9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19.214093999999999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981504"/>
        <c:axId val="174983040"/>
      </c:barChart>
      <c:catAx>
        <c:axId val="17498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983040"/>
        <c:crosses val="autoZero"/>
        <c:auto val="1"/>
        <c:lblAlgn val="ctr"/>
        <c:lblOffset val="100"/>
        <c:noMultiLvlLbl val="0"/>
      </c:catAx>
      <c:valAx>
        <c:axId val="17498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9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2.8593733000000001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008768"/>
        <c:axId val="175035136"/>
      </c:barChart>
      <c:catAx>
        <c:axId val="1750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035136"/>
        <c:crosses val="autoZero"/>
        <c:auto val="1"/>
        <c:lblAlgn val="ctr"/>
        <c:lblOffset val="100"/>
        <c:noMultiLvlLbl val="0"/>
      </c:catAx>
      <c:valAx>
        <c:axId val="17503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00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669.56259999999997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729088"/>
        <c:axId val="174730624"/>
      </c:barChart>
      <c:catAx>
        <c:axId val="17472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730624"/>
        <c:crosses val="autoZero"/>
        <c:auto val="1"/>
        <c:lblAlgn val="ctr"/>
        <c:lblOffset val="100"/>
        <c:noMultiLvlLbl val="0"/>
      </c:catAx>
      <c:valAx>
        <c:axId val="17473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72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15.587942999999999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657536"/>
        <c:axId val="174659072"/>
      </c:barChart>
      <c:catAx>
        <c:axId val="17465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659072"/>
        <c:crosses val="autoZero"/>
        <c:auto val="1"/>
        <c:lblAlgn val="ctr"/>
        <c:lblOffset val="100"/>
        <c:noMultiLvlLbl val="0"/>
      </c:catAx>
      <c:valAx>
        <c:axId val="17465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65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76200</xdr:colOff>
      <xdr:row>212</xdr:row>
      <xdr:rowOff>123825</xdr:rowOff>
    </xdr:from>
    <xdr:to>
      <xdr:col>18</xdr:col>
      <xdr:colOff>133350</xdr:colOff>
      <xdr:row>221</xdr:row>
      <xdr:rowOff>114300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8577500"/>
          <a:ext cx="7334250" cy="20478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222</xdr:row>
      <xdr:rowOff>114300</xdr:rowOff>
    </xdr:from>
    <xdr:to>
      <xdr:col>19</xdr:col>
      <xdr:colOff>9525</xdr:colOff>
      <xdr:row>242</xdr:row>
      <xdr:rowOff>190500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0853975"/>
          <a:ext cx="7934325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신동춘, ID : H1700052)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12월 31일 10:30:57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2000</v>
      </c>
      <c r="C6" s="60">
        <f>'DRIs DATA 입력'!C6</f>
        <v>1843.7122999999999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83.721214000000003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33.259407000000003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274</v>
      </c>
      <c r="F7" s="60">
        <v>60</v>
      </c>
      <c r="G7" s="60">
        <v>27</v>
      </c>
      <c r="H7" s="60">
        <v>13</v>
      </c>
      <c r="I7" s="47"/>
      <c r="J7" s="60" t="s">
        <v>274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64.629000000000005</v>
      </c>
      <c r="G8" s="60">
        <f>'DRIs DATA 입력'!G8</f>
        <v>13.837999999999999</v>
      </c>
      <c r="H8" s="60">
        <f>'DRIs DATA 입력'!H8</f>
        <v>21.533000000000001</v>
      </c>
      <c r="I8" s="47"/>
      <c r="J8" s="60" t="s">
        <v>217</v>
      </c>
      <c r="K8" s="60">
        <f>'DRIs DATA 입력'!K8</f>
        <v>10.885</v>
      </c>
      <c r="L8" s="60">
        <f>'DRIs DATA 입력'!L8</f>
        <v>21.402999999999999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693.29390000000001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23.52929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6.2728004000000004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267.52600000000001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146.36649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2.2901433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1.8104165000000001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19.214093999999999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2.8593733000000001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669.56259999999997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15.587942999999999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2.9630977999999999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0.68892114999999998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719.81994999999995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1324.7391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8395.9590000000007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3838.5282999999999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199.22112999999999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154.66278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20.821693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12.428299000000001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1361.5111999999999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8.0702300000000005E-2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3.1019697000000002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263.75887999999998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90.334609999999998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64" sqref="F64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277</v>
      </c>
      <c r="B1" s="62" t="s">
        <v>278</v>
      </c>
      <c r="G1" s="63" t="s">
        <v>279</v>
      </c>
      <c r="H1" s="62" t="s">
        <v>280</v>
      </c>
    </row>
    <row r="3" spans="1:27">
      <c r="A3" s="69" t="s">
        <v>281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282</v>
      </c>
      <c r="B4" s="68"/>
      <c r="C4" s="68"/>
      <c r="E4" s="70" t="s">
        <v>283</v>
      </c>
      <c r="F4" s="71"/>
      <c r="G4" s="71"/>
      <c r="H4" s="72"/>
      <c r="J4" s="70" t="s">
        <v>284</v>
      </c>
      <c r="K4" s="71"/>
      <c r="L4" s="72"/>
      <c r="N4" s="68" t="s">
        <v>285</v>
      </c>
      <c r="O4" s="68"/>
      <c r="P4" s="68"/>
      <c r="Q4" s="68"/>
      <c r="R4" s="68"/>
      <c r="S4" s="68"/>
      <c r="U4" s="68" t="s">
        <v>286</v>
      </c>
      <c r="V4" s="68"/>
      <c r="W4" s="68"/>
      <c r="X4" s="68"/>
      <c r="Y4" s="68"/>
      <c r="Z4" s="68"/>
    </row>
    <row r="5" spans="1:27">
      <c r="A5" s="66"/>
      <c r="B5" s="66" t="s">
        <v>287</v>
      </c>
      <c r="C5" s="66" t="s">
        <v>288</v>
      </c>
      <c r="E5" s="66"/>
      <c r="F5" s="66" t="s">
        <v>289</v>
      </c>
      <c r="G5" s="66" t="s">
        <v>290</v>
      </c>
      <c r="H5" s="66" t="s">
        <v>285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288</v>
      </c>
      <c r="U5" s="66"/>
      <c r="V5" s="66" t="s">
        <v>293</v>
      </c>
      <c r="W5" s="66" t="s">
        <v>294</v>
      </c>
      <c r="X5" s="66" t="s">
        <v>295</v>
      </c>
      <c r="Y5" s="66" t="s">
        <v>296</v>
      </c>
      <c r="Z5" s="66" t="s">
        <v>288</v>
      </c>
    </row>
    <row r="6" spans="1:27">
      <c r="A6" s="66" t="s">
        <v>282</v>
      </c>
      <c r="B6" s="66">
        <v>2000</v>
      </c>
      <c r="C6" s="66">
        <v>1843.7122999999999</v>
      </c>
      <c r="E6" s="66" t="s">
        <v>297</v>
      </c>
      <c r="F6" s="66">
        <v>55</v>
      </c>
      <c r="G6" s="66">
        <v>15</v>
      </c>
      <c r="H6" s="66">
        <v>7</v>
      </c>
      <c r="J6" s="66" t="s">
        <v>297</v>
      </c>
      <c r="K6" s="66">
        <v>0.1</v>
      </c>
      <c r="L6" s="66">
        <v>4</v>
      </c>
      <c r="N6" s="66" t="s">
        <v>298</v>
      </c>
      <c r="O6" s="66">
        <v>45</v>
      </c>
      <c r="P6" s="66">
        <v>55</v>
      </c>
      <c r="Q6" s="66">
        <v>0</v>
      </c>
      <c r="R6" s="66">
        <v>0</v>
      </c>
      <c r="S6" s="66">
        <v>83.721214000000003</v>
      </c>
      <c r="U6" s="66" t="s">
        <v>299</v>
      </c>
      <c r="V6" s="66">
        <v>0</v>
      </c>
      <c r="W6" s="66">
        <v>0</v>
      </c>
      <c r="X6" s="66">
        <v>25</v>
      </c>
      <c r="Y6" s="66">
        <v>0</v>
      </c>
      <c r="Z6" s="66">
        <v>33.259407000000003</v>
      </c>
    </row>
    <row r="7" spans="1:27">
      <c r="E7" s="66" t="s">
        <v>300</v>
      </c>
      <c r="F7" s="66">
        <v>65</v>
      </c>
      <c r="G7" s="66">
        <v>30</v>
      </c>
      <c r="H7" s="66">
        <v>20</v>
      </c>
      <c r="J7" s="66" t="s">
        <v>300</v>
      </c>
      <c r="K7" s="66">
        <v>1</v>
      </c>
      <c r="L7" s="66">
        <v>10</v>
      </c>
    </row>
    <row r="8" spans="1:27">
      <c r="E8" s="66" t="s">
        <v>301</v>
      </c>
      <c r="F8" s="66">
        <v>64.629000000000005</v>
      </c>
      <c r="G8" s="66">
        <v>13.837999999999999</v>
      </c>
      <c r="H8" s="66">
        <v>21.533000000000001</v>
      </c>
      <c r="J8" s="66" t="s">
        <v>301</v>
      </c>
      <c r="K8" s="66">
        <v>10.885</v>
      </c>
      <c r="L8" s="66">
        <v>21.402999999999999</v>
      </c>
    </row>
    <row r="13" spans="1:27">
      <c r="A13" s="67" t="s">
        <v>302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303</v>
      </c>
      <c r="B14" s="68"/>
      <c r="C14" s="68"/>
      <c r="D14" s="68"/>
      <c r="E14" s="68"/>
      <c r="F14" s="68"/>
      <c r="H14" s="68" t="s">
        <v>304</v>
      </c>
      <c r="I14" s="68"/>
      <c r="J14" s="68"/>
      <c r="K14" s="68"/>
      <c r="L14" s="68"/>
      <c r="M14" s="68"/>
      <c r="O14" s="68" t="s">
        <v>305</v>
      </c>
      <c r="P14" s="68"/>
      <c r="Q14" s="68"/>
      <c r="R14" s="68"/>
      <c r="S14" s="68"/>
      <c r="T14" s="68"/>
      <c r="V14" s="68" t="s">
        <v>306</v>
      </c>
      <c r="W14" s="68"/>
      <c r="X14" s="68"/>
      <c r="Y14" s="68"/>
      <c r="Z14" s="68"/>
      <c r="AA14" s="68"/>
    </row>
    <row r="15" spans="1:27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288</v>
      </c>
      <c r="H15" s="66"/>
      <c r="I15" s="66" t="s">
        <v>293</v>
      </c>
      <c r="J15" s="66" t="s">
        <v>294</v>
      </c>
      <c r="K15" s="66" t="s">
        <v>295</v>
      </c>
      <c r="L15" s="66" t="s">
        <v>296</v>
      </c>
      <c r="M15" s="66" t="s">
        <v>288</v>
      </c>
      <c r="O15" s="66"/>
      <c r="P15" s="66" t="s">
        <v>293</v>
      </c>
      <c r="Q15" s="66" t="s">
        <v>294</v>
      </c>
      <c r="R15" s="66" t="s">
        <v>295</v>
      </c>
      <c r="S15" s="66" t="s">
        <v>296</v>
      </c>
      <c r="T15" s="66" t="s">
        <v>288</v>
      </c>
      <c r="V15" s="66"/>
      <c r="W15" s="66" t="s">
        <v>293</v>
      </c>
      <c r="X15" s="66" t="s">
        <v>294</v>
      </c>
      <c r="Y15" s="66" t="s">
        <v>295</v>
      </c>
      <c r="Z15" s="66" t="s">
        <v>296</v>
      </c>
      <c r="AA15" s="66" t="s">
        <v>288</v>
      </c>
    </row>
    <row r="16" spans="1:27">
      <c r="A16" s="66" t="s">
        <v>307</v>
      </c>
      <c r="B16" s="66">
        <v>500</v>
      </c>
      <c r="C16" s="66">
        <v>700</v>
      </c>
      <c r="D16" s="66">
        <v>0</v>
      </c>
      <c r="E16" s="66">
        <v>3000</v>
      </c>
      <c r="F16" s="66">
        <v>693.29390000000001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23.52929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6.2728004000000004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267.52600000000001</v>
      </c>
    </row>
    <row r="23" spans="1:62">
      <c r="A23" s="67" t="s">
        <v>308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309</v>
      </c>
      <c r="B24" s="68"/>
      <c r="C24" s="68"/>
      <c r="D24" s="68"/>
      <c r="E24" s="68"/>
      <c r="F24" s="68"/>
      <c r="H24" s="68" t="s">
        <v>310</v>
      </c>
      <c r="I24" s="68"/>
      <c r="J24" s="68"/>
      <c r="K24" s="68"/>
      <c r="L24" s="68"/>
      <c r="M24" s="68"/>
      <c r="O24" s="68" t="s">
        <v>311</v>
      </c>
      <c r="P24" s="68"/>
      <c r="Q24" s="68"/>
      <c r="R24" s="68"/>
      <c r="S24" s="68"/>
      <c r="T24" s="68"/>
      <c r="V24" s="68" t="s">
        <v>312</v>
      </c>
      <c r="W24" s="68"/>
      <c r="X24" s="68"/>
      <c r="Y24" s="68"/>
      <c r="Z24" s="68"/>
      <c r="AA24" s="68"/>
      <c r="AC24" s="68" t="s">
        <v>313</v>
      </c>
      <c r="AD24" s="68"/>
      <c r="AE24" s="68"/>
      <c r="AF24" s="68"/>
      <c r="AG24" s="68"/>
      <c r="AH24" s="68"/>
      <c r="AJ24" s="68" t="s">
        <v>314</v>
      </c>
      <c r="AK24" s="68"/>
      <c r="AL24" s="68"/>
      <c r="AM24" s="68"/>
      <c r="AN24" s="68"/>
      <c r="AO24" s="68"/>
      <c r="AQ24" s="68" t="s">
        <v>315</v>
      </c>
      <c r="AR24" s="68"/>
      <c r="AS24" s="68"/>
      <c r="AT24" s="68"/>
      <c r="AU24" s="68"/>
      <c r="AV24" s="68"/>
      <c r="AX24" s="68" t="s">
        <v>316</v>
      </c>
      <c r="AY24" s="68"/>
      <c r="AZ24" s="68"/>
      <c r="BA24" s="68"/>
      <c r="BB24" s="68"/>
      <c r="BC24" s="68"/>
      <c r="BE24" s="68" t="s">
        <v>317</v>
      </c>
      <c r="BF24" s="68"/>
      <c r="BG24" s="68"/>
      <c r="BH24" s="68"/>
      <c r="BI24" s="68"/>
      <c r="BJ24" s="68"/>
    </row>
    <row r="25" spans="1:62">
      <c r="A25" s="66"/>
      <c r="B25" s="66" t="s">
        <v>293</v>
      </c>
      <c r="C25" s="66" t="s">
        <v>294</v>
      </c>
      <c r="D25" s="66" t="s">
        <v>295</v>
      </c>
      <c r="E25" s="66" t="s">
        <v>296</v>
      </c>
      <c r="F25" s="66" t="s">
        <v>288</v>
      </c>
      <c r="H25" s="66"/>
      <c r="I25" s="66" t="s">
        <v>293</v>
      </c>
      <c r="J25" s="66" t="s">
        <v>294</v>
      </c>
      <c r="K25" s="66" t="s">
        <v>295</v>
      </c>
      <c r="L25" s="66" t="s">
        <v>296</v>
      </c>
      <c r="M25" s="66" t="s">
        <v>288</v>
      </c>
      <c r="O25" s="66"/>
      <c r="P25" s="66" t="s">
        <v>293</v>
      </c>
      <c r="Q25" s="66" t="s">
        <v>294</v>
      </c>
      <c r="R25" s="66" t="s">
        <v>295</v>
      </c>
      <c r="S25" s="66" t="s">
        <v>296</v>
      </c>
      <c r="T25" s="66" t="s">
        <v>288</v>
      </c>
      <c r="V25" s="66"/>
      <c r="W25" s="66" t="s">
        <v>293</v>
      </c>
      <c r="X25" s="66" t="s">
        <v>294</v>
      </c>
      <c r="Y25" s="66" t="s">
        <v>295</v>
      </c>
      <c r="Z25" s="66" t="s">
        <v>296</v>
      </c>
      <c r="AA25" s="66" t="s">
        <v>288</v>
      </c>
      <c r="AC25" s="66"/>
      <c r="AD25" s="66" t="s">
        <v>293</v>
      </c>
      <c r="AE25" s="66" t="s">
        <v>294</v>
      </c>
      <c r="AF25" s="66" t="s">
        <v>295</v>
      </c>
      <c r="AG25" s="66" t="s">
        <v>296</v>
      </c>
      <c r="AH25" s="66" t="s">
        <v>288</v>
      </c>
      <c r="AJ25" s="66"/>
      <c r="AK25" s="66" t="s">
        <v>293</v>
      </c>
      <c r="AL25" s="66" t="s">
        <v>294</v>
      </c>
      <c r="AM25" s="66" t="s">
        <v>295</v>
      </c>
      <c r="AN25" s="66" t="s">
        <v>296</v>
      </c>
      <c r="AO25" s="66" t="s">
        <v>288</v>
      </c>
      <c r="AQ25" s="66"/>
      <c r="AR25" s="66" t="s">
        <v>293</v>
      </c>
      <c r="AS25" s="66" t="s">
        <v>294</v>
      </c>
      <c r="AT25" s="66" t="s">
        <v>295</v>
      </c>
      <c r="AU25" s="66" t="s">
        <v>296</v>
      </c>
      <c r="AV25" s="66" t="s">
        <v>288</v>
      </c>
      <c r="AX25" s="66"/>
      <c r="AY25" s="66" t="s">
        <v>293</v>
      </c>
      <c r="AZ25" s="66" t="s">
        <v>294</v>
      </c>
      <c r="BA25" s="66" t="s">
        <v>295</v>
      </c>
      <c r="BB25" s="66" t="s">
        <v>296</v>
      </c>
      <c r="BC25" s="66" t="s">
        <v>288</v>
      </c>
      <c r="BE25" s="66"/>
      <c r="BF25" s="66" t="s">
        <v>293</v>
      </c>
      <c r="BG25" s="66" t="s">
        <v>294</v>
      </c>
      <c r="BH25" s="66" t="s">
        <v>295</v>
      </c>
      <c r="BI25" s="66" t="s">
        <v>296</v>
      </c>
      <c r="BJ25" s="66" t="s">
        <v>288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146.36649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2.2901433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1.8104165000000001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19.214093999999999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2.8593733000000001</v>
      </c>
      <c r="AJ26" s="66" t="s">
        <v>318</v>
      </c>
      <c r="AK26" s="66">
        <v>320</v>
      </c>
      <c r="AL26" s="66">
        <v>400</v>
      </c>
      <c r="AM26" s="66">
        <v>0</v>
      </c>
      <c r="AN26" s="66">
        <v>1000</v>
      </c>
      <c r="AO26" s="66">
        <v>669.56259999999997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15.587942999999999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2.9630977999999999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0.68892114999999998</v>
      </c>
    </row>
    <row r="33" spans="1:68">
      <c r="A33" s="67" t="s">
        <v>319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8" t="s">
        <v>320</v>
      </c>
      <c r="B34" s="68"/>
      <c r="C34" s="68"/>
      <c r="D34" s="68"/>
      <c r="E34" s="68"/>
      <c r="F34" s="68"/>
      <c r="H34" s="68" t="s">
        <v>321</v>
      </c>
      <c r="I34" s="68"/>
      <c r="J34" s="68"/>
      <c r="K34" s="68"/>
      <c r="L34" s="68"/>
      <c r="M34" s="68"/>
      <c r="O34" s="68" t="s">
        <v>322</v>
      </c>
      <c r="P34" s="68"/>
      <c r="Q34" s="68"/>
      <c r="R34" s="68"/>
      <c r="S34" s="68"/>
      <c r="T34" s="68"/>
      <c r="V34" s="68" t="s">
        <v>323</v>
      </c>
      <c r="W34" s="68"/>
      <c r="X34" s="68"/>
      <c r="Y34" s="68"/>
      <c r="Z34" s="68"/>
      <c r="AA34" s="68"/>
      <c r="AC34" s="68" t="s">
        <v>324</v>
      </c>
      <c r="AD34" s="68"/>
      <c r="AE34" s="68"/>
      <c r="AF34" s="68"/>
      <c r="AG34" s="68"/>
      <c r="AH34" s="68"/>
      <c r="AJ34" s="68" t="s">
        <v>325</v>
      </c>
      <c r="AK34" s="68"/>
      <c r="AL34" s="68"/>
      <c r="AM34" s="68"/>
      <c r="AN34" s="68"/>
      <c r="AO34" s="68"/>
    </row>
    <row r="35" spans="1:68">
      <c r="A35" s="66"/>
      <c r="B35" s="66" t="s">
        <v>293</v>
      </c>
      <c r="C35" s="66" t="s">
        <v>294</v>
      </c>
      <c r="D35" s="66" t="s">
        <v>295</v>
      </c>
      <c r="E35" s="66" t="s">
        <v>296</v>
      </c>
      <c r="F35" s="66" t="s">
        <v>288</v>
      </c>
      <c r="H35" s="66"/>
      <c r="I35" s="66" t="s">
        <v>293</v>
      </c>
      <c r="J35" s="66" t="s">
        <v>294</v>
      </c>
      <c r="K35" s="66" t="s">
        <v>295</v>
      </c>
      <c r="L35" s="66" t="s">
        <v>296</v>
      </c>
      <c r="M35" s="66" t="s">
        <v>288</v>
      </c>
      <c r="O35" s="66"/>
      <c r="P35" s="66" t="s">
        <v>293</v>
      </c>
      <c r="Q35" s="66" t="s">
        <v>294</v>
      </c>
      <c r="R35" s="66" t="s">
        <v>295</v>
      </c>
      <c r="S35" s="66" t="s">
        <v>296</v>
      </c>
      <c r="T35" s="66" t="s">
        <v>288</v>
      </c>
      <c r="V35" s="66"/>
      <c r="W35" s="66" t="s">
        <v>293</v>
      </c>
      <c r="X35" s="66" t="s">
        <v>294</v>
      </c>
      <c r="Y35" s="66" t="s">
        <v>295</v>
      </c>
      <c r="Z35" s="66" t="s">
        <v>296</v>
      </c>
      <c r="AA35" s="66" t="s">
        <v>288</v>
      </c>
      <c r="AC35" s="66"/>
      <c r="AD35" s="66" t="s">
        <v>293</v>
      </c>
      <c r="AE35" s="66" t="s">
        <v>294</v>
      </c>
      <c r="AF35" s="66" t="s">
        <v>295</v>
      </c>
      <c r="AG35" s="66" t="s">
        <v>296</v>
      </c>
      <c r="AH35" s="66" t="s">
        <v>288</v>
      </c>
      <c r="AJ35" s="66"/>
      <c r="AK35" s="66" t="s">
        <v>293</v>
      </c>
      <c r="AL35" s="66" t="s">
        <v>294</v>
      </c>
      <c r="AM35" s="66" t="s">
        <v>295</v>
      </c>
      <c r="AN35" s="66" t="s">
        <v>296</v>
      </c>
      <c r="AO35" s="66" t="s">
        <v>288</v>
      </c>
    </row>
    <row r="36" spans="1:68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719.81994999999995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1324.7391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8395.9590000000007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3838.5282999999999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199.22112999999999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154.66278</v>
      </c>
    </row>
    <row r="43" spans="1:68">
      <c r="A43" s="67" t="s">
        <v>326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327</v>
      </c>
      <c r="B44" s="68"/>
      <c r="C44" s="68"/>
      <c r="D44" s="68"/>
      <c r="E44" s="68"/>
      <c r="F44" s="68"/>
      <c r="H44" s="68" t="s">
        <v>328</v>
      </c>
      <c r="I44" s="68"/>
      <c r="J44" s="68"/>
      <c r="K44" s="68"/>
      <c r="L44" s="68"/>
      <c r="M44" s="68"/>
      <c r="O44" s="68" t="s">
        <v>329</v>
      </c>
      <c r="P44" s="68"/>
      <c r="Q44" s="68"/>
      <c r="R44" s="68"/>
      <c r="S44" s="68"/>
      <c r="T44" s="68"/>
      <c r="V44" s="68" t="s">
        <v>330</v>
      </c>
      <c r="W44" s="68"/>
      <c r="X44" s="68"/>
      <c r="Y44" s="68"/>
      <c r="Z44" s="68"/>
      <c r="AA44" s="68"/>
      <c r="AC44" s="68" t="s">
        <v>331</v>
      </c>
      <c r="AD44" s="68"/>
      <c r="AE44" s="68"/>
      <c r="AF44" s="68"/>
      <c r="AG44" s="68"/>
      <c r="AH44" s="68"/>
      <c r="AJ44" s="68" t="s">
        <v>332</v>
      </c>
      <c r="AK44" s="68"/>
      <c r="AL44" s="68"/>
      <c r="AM44" s="68"/>
      <c r="AN44" s="68"/>
      <c r="AO44" s="68"/>
      <c r="AQ44" s="68" t="s">
        <v>333</v>
      </c>
      <c r="AR44" s="68"/>
      <c r="AS44" s="68"/>
      <c r="AT44" s="68"/>
      <c r="AU44" s="68"/>
      <c r="AV44" s="68"/>
      <c r="AX44" s="68" t="s">
        <v>334</v>
      </c>
      <c r="AY44" s="68"/>
      <c r="AZ44" s="68"/>
      <c r="BA44" s="68"/>
      <c r="BB44" s="68"/>
      <c r="BC44" s="68"/>
      <c r="BE44" s="68" t="s">
        <v>335</v>
      </c>
      <c r="BF44" s="68"/>
      <c r="BG44" s="68"/>
      <c r="BH44" s="68"/>
      <c r="BI44" s="68"/>
      <c r="BJ44" s="68"/>
    </row>
    <row r="45" spans="1:68">
      <c r="A45" s="66"/>
      <c r="B45" s="66" t="s">
        <v>293</v>
      </c>
      <c r="C45" s="66" t="s">
        <v>294</v>
      </c>
      <c r="D45" s="66" t="s">
        <v>295</v>
      </c>
      <c r="E45" s="66" t="s">
        <v>296</v>
      </c>
      <c r="F45" s="66" t="s">
        <v>288</v>
      </c>
      <c r="H45" s="66"/>
      <c r="I45" s="66" t="s">
        <v>293</v>
      </c>
      <c r="J45" s="66" t="s">
        <v>294</v>
      </c>
      <c r="K45" s="66" t="s">
        <v>295</v>
      </c>
      <c r="L45" s="66" t="s">
        <v>296</v>
      </c>
      <c r="M45" s="66" t="s">
        <v>288</v>
      </c>
      <c r="O45" s="66"/>
      <c r="P45" s="66" t="s">
        <v>293</v>
      </c>
      <c r="Q45" s="66" t="s">
        <v>294</v>
      </c>
      <c r="R45" s="66" t="s">
        <v>295</v>
      </c>
      <c r="S45" s="66" t="s">
        <v>296</v>
      </c>
      <c r="T45" s="66" t="s">
        <v>288</v>
      </c>
      <c r="V45" s="66"/>
      <c r="W45" s="66" t="s">
        <v>293</v>
      </c>
      <c r="X45" s="66" t="s">
        <v>294</v>
      </c>
      <c r="Y45" s="66" t="s">
        <v>295</v>
      </c>
      <c r="Z45" s="66" t="s">
        <v>296</v>
      </c>
      <c r="AA45" s="66" t="s">
        <v>288</v>
      </c>
      <c r="AC45" s="66"/>
      <c r="AD45" s="66" t="s">
        <v>293</v>
      </c>
      <c r="AE45" s="66" t="s">
        <v>294</v>
      </c>
      <c r="AF45" s="66" t="s">
        <v>295</v>
      </c>
      <c r="AG45" s="66" t="s">
        <v>296</v>
      </c>
      <c r="AH45" s="66" t="s">
        <v>288</v>
      </c>
      <c r="AJ45" s="66"/>
      <c r="AK45" s="66" t="s">
        <v>293</v>
      </c>
      <c r="AL45" s="66" t="s">
        <v>294</v>
      </c>
      <c r="AM45" s="66" t="s">
        <v>295</v>
      </c>
      <c r="AN45" s="66" t="s">
        <v>296</v>
      </c>
      <c r="AO45" s="66" t="s">
        <v>288</v>
      </c>
      <c r="AQ45" s="66"/>
      <c r="AR45" s="66" t="s">
        <v>293</v>
      </c>
      <c r="AS45" s="66" t="s">
        <v>294</v>
      </c>
      <c r="AT45" s="66" t="s">
        <v>295</v>
      </c>
      <c r="AU45" s="66" t="s">
        <v>296</v>
      </c>
      <c r="AV45" s="66" t="s">
        <v>288</v>
      </c>
      <c r="AX45" s="66"/>
      <c r="AY45" s="66" t="s">
        <v>293</v>
      </c>
      <c r="AZ45" s="66" t="s">
        <v>294</v>
      </c>
      <c r="BA45" s="66" t="s">
        <v>295</v>
      </c>
      <c r="BB45" s="66" t="s">
        <v>296</v>
      </c>
      <c r="BC45" s="66" t="s">
        <v>288</v>
      </c>
      <c r="BE45" s="66"/>
      <c r="BF45" s="66" t="s">
        <v>293</v>
      </c>
      <c r="BG45" s="66" t="s">
        <v>294</v>
      </c>
      <c r="BH45" s="66" t="s">
        <v>295</v>
      </c>
      <c r="BI45" s="66" t="s">
        <v>296</v>
      </c>
      <c r="BJ45" s="66" t="s">
        <v>288</v>
      </c>
    </row>
    <row r="46" spans="1:68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20.821693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12.428299000000001</v>
      </c>
      <c r="O46" s="66" t="s">
        <v>336</v>
      </c>
      <c r="P46" s="66">
        <v>600</v>
      </c>
      <c r="Q46" s="66">
        <v>800</v>
      </c>
      <c r="R46" s="66">
        <v>0</v>
      </c>
      <c r="S46" s="66">
        <v>10000</v>
      </c>
      <c r="T46" s="66">
        <v>1361.5111999999999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8.0702300000000005E-2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3.1019697000000002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263.75887999999998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90.334609999999998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7" sqref="E27"/>
    </sheetView>
  </sheetViews>
  <sheetFormatPr defaultRowHeight="16.5"/>
  <sheetData>
    <row r="1" spans="1:113">
      <c r="A1" s="51" t="s">
        <v>259</v>
      </c>
      <c r="B1" s="51" t="s">
        <v>56</v>
      </c>
      <c r="C1" s="51" t="s">
        <v>260</v>
      </c>
      <c r="D1" s="51" t="s">
        <v>261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339</v>
      </c>
      <c r="B2" s="62" t="s">
        <v>340</v>
      </c>
      <c r="C2" s="62" t="s">
        <v>255</v>
      </c>
      <c r="D2" s="62">
        <v>66</v>
      </c>
      <c r="E2" s="62">
        <v>1843.7122999999999</v>
      </c>
      <c r="F2" s="62">
        <v>251.27539999999999</v>
      </c>
      <c r="G2" s="62">
        <v>53.802258000000002</v>
      </c>
      <c r="H2" s="62">
        <v>26.778858</v>
      </c>
      <c r="I2" s="62">
        <v>27.023399999999999</v>
      </c>
      <c r="J2" s="62">
        <v>83.721214000000003</v>
      </c>
      <c r="K2" s="62">
        <v>40.398533</v>
      </c>
      <c r="L2" s="62">
        <v>43.322678000000003</v>
      </c>
      <c r="M2" s="62">
        <v>33.259407000000003</v>
      </c>
      <c r="N2" s="62">
        <v>3.4092845999999999</v>
      </c>
      <c r="O2" s="62">
        <v>18.196207000000001</v>
      </c>
      <c r="P2" s="62">
        <v>1103.5168000000001</v>
      </c>
      <c r="Q2" s="62">
        <v>36.006923999999998</v>
      </c>
      <c r="R2" s="62">
        <v>693.29390000000001</v>
      </c>
      <c r="S2" s="62">
        <v>124.20499</v>
      </c>
      <c r="T2" s="62">
        <v>6829.067</v>
      </c>
      <c r="U2" s="62">
        <v>6.2728004000000004</v>
      </c>
      <c r="V2" s="62">
        <v>23.52929</v>
      </c>
      <c r="W2" s="62">
        <v>267.52600000000001</v>
      </c>
      <c r="X2" s="62">
        <v>146.36649</v>
      </c>
      <c r="Y2" s="62">
        <v>2.2901433</v>
      </c>
      <c r="Z2" s="62">
        <v>1.8104165000000001</v>
      </c>
      <c r="AA2" s="62">
        <v>19.214093999999999</v>
      </c>
      <c r="AB2" s="62">
        <v>2.8593733000000001</v>
      </c>
      <c r="AC2" s="62">
        <v>669.56259999999997</v>
      </c>
      <c r="AD2" s="62">
        <v>15.587942999999999</v>
      </c>
      <c r="AE2" s="62">
        <v>2.9630977999999999</v>
      </c>
      <c r="AF2" s="62">
        <v>0.68892114999999998</v>
      </c>
      <c r="AG2" s="62">
        <v>719.81994999999995</v>
      </c>
      <c r="AH2" s="62">
        <v>403.75292999999999</v>
      </c>
      <c r="AI2" s="62">
        <v>316.06702000000001</v>
      </c>
      <c r="AJ2" s="62">
        <v>1324.7391</v>
      </c>
      <c r="AK2" s="62">
        <v>8395.9590000000007</v>
      </c>
      <c r="AL2" s="62">
        <v>199.22112999999999</v>
      </c>
      <c r="AM2" s="62">
        <v>3838.5282999999999</v>
      </c>
      <c r="AN2" s="62">
        <v>154.66278</v>
      </c>
      <c r="AO2" s="62">
        <v>20.821693</v>
      </c>
      <c r="AP2" s="62">
        <v>15.670012</v>
      </c>
      <c r="AQ2" s="62">
        <v>5.151681</v>
      </c>
      <c r="AR2" s="62">
        <v>12.428299000000001</v>
      </c>
      <c r="AS2" s="62">
        <v>1361.5111999999999</v>
      </c>
      <c r="AT2" s="62">
        <v>8.0702300000000005E-2</v>
      </c>
      <c r="AU2" s="62">
        <v>3.1019697000000002</v>
      </c>
      <c r="AV2" s="62">
        <v>263.75887999999998</v>
      </c>
      <c r="AW2" s="62">
        <v>90.334609999999998</v>
      </c>
      <c r="AX2" s="62">
        <v>0.19079346999999999</v>
      </c>
      <c r="AY2" s="62">
        <v>1.9111547</v>
      </c>
      <c r="AZ2" s="62">
        <v>319.58533</v>
      </c>
      <c r="BA2" s="62">
        <v>56.237569999999998</v>
      </c>
      <c r="BB2" s="62">
        <v>17.886683000000001</v>
      </c>
      <c r="BC2" s="62">
        <v>20.419187999999998</v>
      </c>
      <c r="BD2" s="62">
        <v>17.926994000000001</v>
      </c>
      <c r="BE2" s="62">
        <v>1.6901214</v>
      </c>
      <c r="BF2" s="62">
        <v>6.2611129999999999</v>
      </c>
      <c r="BG2" s="62">
        <v>0</v>
      </c>
      <c r="BH2" s="62">
        <v>2.5520000000000001E-2</v>
      </c>
      <c r="BI2" s="62">
        <v>1.9965518000000002E-2</v>
      </c>
      <c r="BJ2" s="62">
        <v>9.6223610000000001E-2</v>
      </c>
      <c r="BK2" s="62">
        <v>0</v>
      </c>
      <c r="BL2" s="62">
        <v>0.40288442000000002</v>
      </c>
      <c r="BM2" s="62">
        <v>5.1811870000000004</v>
      </c>
      <c r="BN2" s="62">
        <v>1.1655447000000001</v>
      </c>
      <c r="BO2" s="62">
        <v>76.614459999999994</v>
      </c>
      <c r="BP2" s="62">
        <v>13.874834</v>
      </c>
      <c r="BQ2" s="62">
        <v>23.171918999999999</v>
      </c>
      <c r="BR2" s="62">
        <v>86.197689999999994</v>
      </c>
      <c r="BS2" s="62">
        <v>42.447777000000002</v>
      </c>
      <c r="BT2" s="62">
        <v>15.961703999999999</v>
      </c>
      <c r="BU2" s="62">
        <v>1.9515998999999999E-2</v>
      </c>
      <c r="BV2" s="62">
        <v>0.10702291</v>
      </c>
      <c r="BW2" s="62">
        <v>1.0548921</v>
      </c>
      <c r="BX2" s="62">
        <v>2.215576</v>
      </c>
      <c r="BY2" s="62">
        <v>0.18237165999999999</v>
      </c>
      <c r="BZ2" s="62">
        <v>4.9658120000000002E-4</v>
      </c>
      <c r="CA2" s="62">
        <v>0.89608299999999996</v>
      </c>
      <c r="CB2" s="62">
        <v>6.3532439999999996E-2</v>
      </c>
      <c r="CC2" s="62">
        <v>0.30445349999999999</v>
      </c>
      <c r="CD2" s="62">
        <v>2.9162930999999999</v>
      </c>
      <c r="CE2" s="62">
        <v>7.0902913999999997E-2</v>
      </c>
      <c r="CF2" s="62">
        <v>0.80653333999999999</v>
      </c>
      <c r="CG2" s="62">
        <v>0</v>
      </c>
      <c r="CH2" s="62">
        <v>9.5476254999999996E-2</v>
      </c>
      <c r="CI2" s="62">
        <v>1.5351467000000001E-2</v>
      </c>
      <c r="CJ2" s="62">
        <v>6.0707589999999998</v>
      </c>
      <c r="CK2" s="62">
        <v>1.9277848E-2</v>
      </c>
      <c r="CL2" s="62">
        <v>0.47615582000000001</v>
      </c>
      <c r="CM2" s="62">
        <v>4.7917804999999998</v>
      </c>
      <c r="CN2" s="62">
        <v>2592.7437</v>
      </c>
      <c r="CO2" s="62">
        <v>4537.5200000000004</v>
      </c>
      <c r="CP2" s="62">
        <v>3515.0144</v>
      </c>
      <c r="CQ2" s="62">
        <v>1151.3403000000001</v>
      </c>
      <c r="CR2" s="62">
        <v>558.48662999999999</v>
      </c>
      <c r="CS2" s="62">
        <v>350.16199999999998</v>
      </c>
      <c r="CT2" s="62">
        <v>2590.9946</v>
      </c>
      <c r="CU2" s="62">
        <v>1822.7489</v>
      </c>
      <c r="CV2" s="62">
        <v>998.72479999999996</v>
      </c>
      <c r="CW2" s="62">
        <v>2197.13</v>
      </c>
      <c r="CX2" s="62">
        <v>615.15880000000004</v>
      </c>
      <c r="CY2" s="62">
        <v>2985.7296999999999</v>
      </c>
      <c r="CZ2" s="62">
        <v>1935.3761</v>
      </c>
      <c r="DA2" s="62">
        <v>4029.7795000000001</v>
      </c>
      <c r="DB2" s="62">
        <v>3484.7988</v>
      </c>
      <c r="DC2" s="62">
        <v>5959.5990000000002</v>
      </c>
      <c r="DD2" s="62">
        <v>10464.895500000001</v>
      </c>
      <c r="DE2" s="62">
        <v>2562.6187</v>
      </c>
      <c r="DF2" s="62">
        <v>3924.8308000000002</v>
      </c>
      <c r="DG2" s="62">
        <v>2394.9989999999998</v>
      </c>
      <c r="DH2" s="62">
        <v>193.21691999999999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56.237569999999998</v>
      </c>
      <c r="B6">
        <f>BB2</f>
        <v>17.886683000000001</v>
      </c>
      <c r="C6">
        <f>BC2</f>
        <v>20.419187999999998</v>
      </c>
      <c r="D6">
        <f>BD2</f>
        <v>17.926994000000001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6" sqref="H16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5"/>
      <c r="B1" s="55" t="s">
        <v>258</v>
      </c>
      <c r="C1" s="55" t="s">
        <v>256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257</v>
      </c>
      <c r="B2" s="56">
        <v>19906</v>
      </c>
      <c r="C2" s="57">
        <f ca="1">YEAR(TODAY())-YEAR(B2)+IF(TODAY()&gt;=DATE(YEAR(TODAY()),MONTH(B2),DAY(B2)),0,-1)</f>
        <v>66</v>
      </c>
      <c r="E2" s="53">
        <v>164.9</v>
      </c>
      <c r="F2" s="54" t="s">
        <v>40</v>
      </c>
      <c r="G2" s="53">
        <v>60.5</v>
      </c>
      <c r="H2" s="52" t="s">
        <v>42</v>
      </c>
      <c r="I2" s="73">
        <f>ROUND(G3/E3^2,1)</f>
        <v>22.2</v>
      </c>
    </row>
    <row r="3" spans="1:9">
      <c r="E3" s="52">
        <f>E2/100</f>
        <v>1.649</v>
      </c>
      <c r="F3" s="52" t="s">
        <v>41</v>
      </c>
      <c r="G3" s="52">
        <f>G2</f>
        <v>60.5</v>
      </c>
      <c r="H3" s="52" t="s">
        <v>42</v>
      </c>
      <c r="I3" s="73"/>
    </row>
    <row r="4" spans="1:9">
      <c r="A4" t="s">
        <v>275</v>
      </c>
    </row>
    <row r="5" spans="1:9">
      <c r="B5" s="61">
        <v>44179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P8" sqref="P8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신동춘, ID : H1700052)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12월 31일 10:30:57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V13" sqref="V13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0" t="s">
        <v>31</v>
      </c>
      <c r="D10" s="90"/>
      <c r="E10" s="91"/>
      <c r="F10" s="94">
        <f>'개인정보 및 신체계측 입력'!B5</f>
        <v>44179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>
      <c r="C12" s="90" t="s">
        <v>33</v>
      </c>
      <c r="D12" s="90"/>
      <c r="E12" s="91"/>
      <c r="F12" s="99">
        <f ca="1">'개인정보 및 신체계측 입력'!C2</f>
        <v>66</v>
      </c>
      <c r="G12" s="99"/>
      <c r="H12" s="99"/>
      <c r="I12" s="99"/>
      <c r="K12" s="141">
        <f>'개인정보 및 신체계측 입력'!E2</f>
        <v>164.9</v>
      </c>
      <c r="L12" s="142"/>
      <c r="M12" s="135">
        <f>'개인정보 및 신체계측 입력'!G2</f>
        <v>60.5</v>
      </c>
      <c r="N12" s="136"/>
      <c r="O12" s="131" t="s">
        <v>273</v>
      </c>
      <c r="P12" s="128"/>
      <c r="Q12" s="95">
        <f>'개인정보 및 신체계측 입력'!I2</f>
        <v>22.2</v>
      </c>
      <c r="R12" s="95"/>
      <c r="S12" s="95"/>
    </row>
    <row r="13" spans="1:19" ht="18" customHeight="1" thickBot="1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>
      <c r="C14" s="92" t="s">
        <v>32</v>
      </c>
      <c r="D14" s="92"/>
      <c r="E14" s="93"/>
      <c r="F14" s="96" t="str">
        <f>MID('DRIs DATA'!B1,28,3)</f>
        <v>신동춘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64.629000000000005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13.837999999999999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21.533000000000001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0.9</v>
      </c>
      <c r="P69" s="86"/>
      <c r="Q69" s="38" t="s">
        <v>55</v>
      </c>
      <c r="R69" s="36"/>
      <c r="S69" s="36"/>
      <c r="T69" s="6"/>
    </row>
    <row r="70" spans="2:21" ht="18" customHeight="1" thickBot="1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21.4</v>
      </c>
      <c r="L72" s="37" t="s">
        <v>54</v>
      </c>
      <c r="M72" s="37">
        <f>ROUND('DRIs DATA'!K8,1)</f>
        <v>10.9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6" t="s">
        <v>270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>
      <c r="B94" s="126" t="s">
        <v>172</v>
      </c>
      <c r="C94" s="76"/>
      <c r="D94" s="76"/>
      <c r="E94" s="76"/>
      <c r="F94" s="78">
        <f>ROUND('DRIs DATA'!F16/'DRIs DATA'!C16*100,2)</f>
        <v>92.44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196.08</v>
      </c>
      <c r="R94" s="76" t="s">
        <v>168</v>
      </c>
      <c r="S94" s="76"/>
      <c r="T94" s="7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272</v>
      </c>
      <c r="M107" s="79"/>
      <c r="N107" s="79"/>
      <c r="O107" s="79"/>
      <c r="P107" s="79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3" t="s">
        <v>266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267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>
      <c r="B121" s="44" t="s">
        <v>172</v>
      </c>
      <c r="C121" s="16"/>
      <c r="D121" s="16"/>
      <c r="E121" s="15"/>
      <c r="F121" s="78">
        <f>ROUND('DRIs DATA'!F26/'DRIs DATA'!C26*100,2)</f>
        <v>146.37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190.62</v>
      </c>
      <c r="R121" s="76" t="s">
        <v>167</v>
      </c>
      <c r="S121" s="76"/>
      <c r="T121" s="7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271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0" t="s">
        <v>264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265</v>
      </c>
      <c r="P130" s="111"/>
      <c r="Q130" s="111"/>
      <c r="R130" s="111"/>
      <c r="S130" s="111"/>
      <c r="T130" s="112"/>
    </row>
    <row r="131" spans="2:21" ht="18" customHeight="1" thickBot="1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262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263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262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262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3" t="s">
        <v>268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>
      <c r="B172" s="43" t="s">
        <v>172</v>
      </c>
      <c r="C172" s="20"/>
      <c r="D172" s="20"/>
      <c r="E172" s="6"/>
      <c r="F172" s="78">
        <f>ROUND('DRIs DATA'!F36/'DRIs DATA'!C36*100,2)</f>
        <v>89.98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559.73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3" t="s">
        <v>269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>
      <c r="B197" s="43" t="s">
        <v>172</v>
      </c>
      <c r="C197" s="20"/>
      <c r="D197" s="20"/>
      <c r="E197" s="6"/>
      <c r="F197" s="78">
        <f>ROUND('DRIs DATA'!F46/'DRIs DATA'!C46*100,2)</f>
        <v>208.22</v>
      </c>
      <c r="G197" s="78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>
      <c r="K205" s="10"/>
    </row>
    <row r="206" spans="2:20" ht="18" customHeight="1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276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2020-01-30T06:53:00Z</cp:lastPrinted>
  <dcterms:created xsi:type="dcterms:W3CDTF">2015-06-13T08:19:18Z</dcterms:created>
  <dcterms:modified xsi:type="dcterms:W3CDTF">2020-12-31T05:13:13Z</dcterms:modified>
</cp:coreProperties>
</file>