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<sst xmlns="http://schemas.openxmlformats.org/spreadsheetml/2006/main" count="692" uniqueCount="343">
  <si>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</si>
  <si>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</si>
  <si>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</si>
  <si>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</si>
  <si>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</si>
  <si>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</si>
  <si>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</si>
  <si>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</si>
  <si>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</si>
  <si>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</si>
  <si>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</si>
  <si>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</si>
  <si>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</si>
  <si>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</si>
  <si>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</si>
  <si>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</si>
  <si>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</si>
  <si>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</si>
  <si>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</si>
  <si>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</si>
  <si>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</si>
  <si>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</si>
  <si>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</si>
  <si>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</si>
  <si>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</si>
  <si>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</si>
  <si>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</si>
  <si>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</si>
  <si>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</si>
  <si>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</si>
  <si>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</si>
  <si>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</si>
  <si>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</si>
  <si>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</si>
  <si>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</si>
  <si>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</si>
  <si>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</si>
  <si>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</si>
  <si>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</si>
  <si>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</si>
  <si>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</si>
  <si>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</si>
  <si>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</si>
  <si>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</si>
  <si>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</si>
  <si>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</si>
  <si>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</si>
  <si>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</si>
  <si>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</si>
  <si>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</si>
  <si>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</si>
  <si>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</si>
  <si>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</si>
  <si>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</si>
  <si>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</si>
  <si>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</si>
  <si>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</si>
  <si>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</si>
  <si>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</si>
  <si>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</si>
  <si>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</si>
  <si>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</si>
  <si>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</si>
  <si>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</si>
  <si>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</si>
  <si>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</si>
  <si>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</si>
  <si>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</si>
  <si>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</si>
  <si>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</si>
  <si>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</si>
  <si>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</si>
  <si>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</si>
  <si>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</si>
  <si>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</si>
  <si>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</si>
  <si>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</si>
  <si>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</si>
  <si>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</si>
  <si>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</si>
  <si>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</si>
  <si>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</si>
  <si>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</si>
  <si>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</si>
  <si>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</si>
  <si>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</si>
  <si>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</si>
  <si>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</si>
  <si>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</si>
  <si>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</si>
  <si>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</si>
  <si>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</si>
  <si>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</si>
  <si>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</si>
  <si>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</si>
  <si>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</si>
  <si>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</si>
  <si>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</si>
  <si>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</si>
  <si>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</si>
  <si>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</si>
  <si>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</si>
  <si>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</si>
  <si>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</si>
  <si>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</si>
  <si>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</si>
  <si>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</si>
  <si>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</si>
  <si>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</si>
  <si>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</si>
  <si>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</si>
  <si>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</si>
  <si>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</si>
  <si>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</si>
  <si>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</si>
  <si>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</si>
  <si>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</si>
  <si>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</si>
  <si>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</si>
  <si>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</si>
  <si>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</si>
  <si>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</si>
  <si>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</si>
  <si>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</si>
  <si>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</si>
  <si>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</si>
  <si>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</si>
  <si>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</si>
  <si>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</si>
  <si>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</si>
  <si>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</si>
  <si>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</si>
  <si>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</si>
  <si>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</si>
  <si>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</si>
  <si>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</si>
  <si>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</si>
  <si>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</si>
  <si>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</si>
  <si>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</si>
  <si>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</si>
  <si>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</si>
  <si>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</si>
  <si>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</si>
  <si>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</si>
  <si>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</si>
  <si>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</si>
  <si>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</si>
  <si>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</si>
  <si>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</si>
  <si>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</si>
  <si>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</si>
  <si>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</si>
  <si>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</si>
  <si>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</si>
  <si>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</si>
  <si>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</si>
  <si>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</si>
  <si>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</si>
  <si>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</si>
  <si>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</si>
  <si>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</si>
  <si>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</si>
  <si>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</si>
  <si>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</si>
  <si>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</si>
  <si>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</si>
  <si>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</si>
  <si>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</si>
  <si>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</si>
  <si>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</si>
  <si>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</si>
  <si>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</si>
  <si>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</si>
  <si>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</si>
  <si>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</si>
  <si>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</si>
  <si>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</si>
  <si>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</si>
  <si>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</si>
  <si>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</si>
  <si>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</si>
  <si>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</si>
  <si>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</si>
  <si>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</si>
  <si>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</si>
  <si>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</si>
  <si>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</si>
  <si>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</si>
  <si>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</si>
  <si>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</si>
  <si>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</si>
  <si>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</si>
  <si>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</si>
  <si>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</si>
  <si>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</si>
  <si>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</si>
  <si>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</si>
  <si>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</si>
  <si>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</si>
  <si>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</si>
  <si>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</si>
  <si>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</si>
  <si>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</si>
  <si>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</si>
  <si>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</si>
  <si>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</si>
  <si>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</si>
  <si>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</si>
  <si>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</si>
  <si>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</si>
  <si>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</si>
  <si>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</si>
  <si>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</si>
  <si>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</si>
  <si>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</si>
  <si>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</si>
  <si>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</si>
  <si>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</si>
  <si>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</si>
  <si>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</si>
  <si>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</si>
  <si>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</si>
  <si>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</si>
  <si>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</si>
  <si>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</si>
  <si>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</si>
  <si>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</si>
  <si>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</si>
  <si>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</si>
  <si>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</si>
  <si>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</si>
  <si>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</si>
  <si>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</si>
  <si>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</si>
  <si>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</si>
  <si>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</si>
  <si>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</si>
  <si>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</si>
  <si>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</si>
  <si>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</si>
  <si>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</si>
  <si>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</si>
  <si>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</si>
  <si>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</si>
  <si>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</si>
  <si>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</si>
  <si>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</si>
  <si>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</si>
  <si>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</si>
  <si>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</si>
  <si>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</si>
  <si>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</si>
  <si>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</si>
  <si>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</si>
  <si>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</si>
  <si>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</si>
  <si>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</si>
  <si>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</si>
  <si>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</si>
  <si>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</si>
  <si>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</si>
  <si>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</si>
  <si>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</si>
  <si>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</si>
  <si>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</si>
  <si>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</si>
  <si>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</si>
  <si>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</si>
  <si>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</si>
  <si>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</si>
  <si>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</si>
  <si>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</si>
  <si>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</si>
  <si>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</si>
  <si>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</si>
  <si>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</si>
  <si>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H1700057</t>
  </si>
  <si>
    <t>임지애</t>
  </si>
  <si>
    <t>정보</t>
    <phoneticPr fontId="1" type="noConversion"/>
  </si>
  <si>
    <t>(설문지 : FFQ 95문항 설문지, 사용자 : 임지애, ID : H1700057)</t>
  </si>
  <si>
    <t>출력시각</t>
    <phoneticPr fontId="1" type="noConversion"/>
  </si>
  <si>
    <t>2021년 02월 01일 14:35:05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</si>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</sst>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49.141823000000002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24592"/>
        <c:axId val="220023808"/>
      </c:barChart>
      <c:catAx>
        <c:axId val="22002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23808"/>
        <c:crosses val="autoZero"/>
        <c:auto val="1"/>
        <c:lblAlgn val="ctr"/>
        <c:lblOffset val="100"/>
        <c:noMultiLvlLbl val="0"/>
      </c:catAx>
      <c:valAx>
        <c:axId val="22002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2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2.1197146999999998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12048"/>
        <c:axId val="220012440"/>
      </c:barChart>
      <c:catAx>
        <c:axId val="22001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12440"/>
        <c:crosses val="autoZero"/>
        <c:auto val="1"/>
        <c:lblAlgn val="ctr"/>
        <c:lblOffset val="100"/>
        <c:noMultiLvlLbl val="0"/>
      </c:catAx>
      <c:valAx>
        <c:axId val="22001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1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1.1307403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13224"/>
        <c:axId val="220016752"/>
      </c:barChart>
      <c:catAx>
        <c:axId val="22001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16752"/>
        <c:crosses val="autoZero"/>
        <c:auto val="1"/>
        <c:lblAlgn val="ctr"/>
        <c:lblOffset val="100"/>
        <c:noMultiLvlLbl val="0"/>
      </c:catAx>
      <c:valAx>
        <c:axId val="22001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1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921.49080000000004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60360"/>
        <c:axId val="529655656"/>
      </c:barChart>
      <c:catAx>
        <c:axId val="52966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5656"/>
        <c:crosses val="autoZero"/>
        <c:auto val="1"/>
        <c:lblAlgn val="ctr"/>
        <c:lblOffset val="100"/>
        <c:noMultiLvlLbl val="0"/>
      </c:catAx>
      <c:valAx>
        <c:axId val="52965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6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3162.0178000000001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4480"/>
        <c:axId val="529656832"/>
      </c:barChart>
      <c:catAx>
        <c:axId val="52965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6832"/>
        <c:crosses val="autoZero"/>
        <c:auto val="1"/>
        <c:lblAlgn val="ctr"/>
        <c:lblOffset val="100"/>
        <c:noMultiLvlLbl val="0"/>
      </c:catAx>
      <c:valAx>
        <c:axId val="529656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112.05134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1736"/>
        <c:axId val="529651344"/>
      </c:barChart>
      <c:catAx>
        <c:axId val="52965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1344"/>
        <c:crosses val="autoZero"/>
        <c:auto val="1"/>
        <c:lblAlgn val="ctr"/>
        <c:lblOffset val="100"/>
        <c:noMultiLvlLbl val="0"/>
      </c:catAx>
      <c:valAx>
        <c:axId val="52965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116.64197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5264"/>
        <c:axId val="529658008"/>
      </c:barChart>
      <c:catAx>
        <c:axId val="5296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8008"/>
        <c:crosses val="autoZero"/>
        <c:auto val="1"/>
        <c:lblAlgn val="ctr"/>
        <c:lblOffset val="100"/>
        <c:noMultiLvlLbl val="0"/>
      </c:catAx>
      <c:valAx>
        <c:axId val="52965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7.9091589999999998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61144"/>
        <c:axId val="529654872"/>
      </c:barChart>
      <c:catAx>
        <c:axId val="52966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4872"/>
        <c:crosses val="autoZero"/>
        <c:auto val="1"/>
        <c:lblAlgn val="ctr"/>
        <c:lblOffset val="100"/>
        <c:noMultiLvlLbl val="0"/>
      </c:catAx>
      <c:valAx>
        <c:axId val="529654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6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572.85564999999997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2520"/>
        <c:axId val="529653696"/>
      </c:barChart>
      <c:catAx>
        <c:axId val="52965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3696"/>
        <c:crosses val="autoZero"/>
        <c:auto val="1"/>
        <c:lblAlgn val="ctr"/>
        <c:lblOffset val="100"/>
        <c:noMultiLvlLbl val="0"/>
      </c:catAx>
      <c:valAx>
        <c:axId val="5296536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0.15797831000000001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9968"/>
        <c:axId val="529652912"/>
      </c:barChart>
      <c:catAx>
        <c:axId val="52965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2912"/>
        <c:crosses val="autoZero"/>
        <c:auto val="1"/>
        <c:lblAlgn val="ctr"/>
        <c:lblOffset val="100"/>
        <c:noMultiLvlLbl val="0"/>
      </c:catAx>
      <c:valAx>
        <c:axId val="52965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3.1387475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7224"/>
        <c:axId val="529657616"/>
      </c:barChart>
      <c:catAx>
        <c:axId val="5296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7616"/>
        <c:crosses val="autoZero"/>
        <c:auto val="1"/>
        <c:lblAlgn val="ctr"/>
        <c:lblOffset val="100"/>
        <c:noMultiLvlLbl val="0"/>
      </c:catAx>
      <c:valAx>
        <c:axId val="5296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23.711962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20672"/>
        <c:axId val="220010872"/>
      </c:barChart>
      <c:catAx>
        <c:axId val="22002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10872"/>
        <c:crosses val="autoZero"/>
        <c:auto val="1"/>
        <c:lblAlgn val="ctr"/>
        <c:lblOffset val="100"/>
        <c:noMultiLvlLbl val="0"/>
      </c:catAx>
      <c:valAx>
        <c:axId val="220010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159.91862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0560"/>
        <c:axId val="529658792"/>
      </c:barChart>
      <c:catAx>
        <c:axId val="52965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8792"/>
        <c:crosses val="autoZero"/>
        <c:auto val="1"/>
        <c:lblAlgn val="ctr"/>
        <c:lblOffset val="100"/>
        <c:noMultiLvlLbl val="0"/>
      </c:catAx>
      <c:valAx>
        <c:axId val="5296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61.053874999999998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8400"/>
        <c:axId val="529659184"/>
      </c:barChart>
      <c:catAx>
        <c:axId val="52965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9184"/>
        <c:crosses val="autoZero"/>
        <c:auto val="1"/>
        <c:lblAlgn val="ctr"/>
        <c:lblOffset val="100"/>
        <c:noMultiLvlLbl val="0"/>
      </c:catAx>
      <c:valAx>
        <c:axId val="52965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7.4829999999999997</c:v>
                </c:pt>
                <c:pt idx="1">
                  <c:v>11.111000000000001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664280"/>
        <c:axId val="529663888"/>
      </c:barChart>
      <c:catAx>
        <c:axId val="52966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63888"/>
        <c:crosses val="autoZero"/>
        <c:auto val="1"/>
        <c:lblAlgn val="ctr"/>
        <c:lblOffset val="100"/>
        <c:noMultiLvlLbl val="0"/>
      </c:catAx>
      <c:valAx>
        <c:axId val="52966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6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5.5223956000000003</c:v>
                </c:pt>
                <c:pt idx="1">
                  <c:v>7.2552648</c:v>
                </c:pt>
                <c:pt idx="2">
                  <c:v>7.4966270000000002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451.63459999999998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65456"/>
        <c:axId val="529662320"/>
      </c:barChart>
      <c:catAx>
        <c:axId val="52966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62320"/>
        <c:crosses val="autoZero"/>
        <c:auto val="1"/>
        <c:lblAlgn val="ctr"/>
        <c:lblOffset val="100"/>
        <c:noMultiLvlLbl val="0"/>
      </c:catAx>
      <c:valAx>
        <c:axId val="529662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6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15.089589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63104"/>
        <c:axId val="529663496"/>
      </c:barChart>
      <c:catAx>
        <c:axId val="52966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63496"/>
        <c:crosses val="autoZero"/>
        <c:auto val="1"/>
        <c:lblAlgn val="ctr"/>
        <c:lblOffset val="100"/>
        <c:noMultiLvlLbl val="0"/>
      </c:catAx>
      <c:valAx>
        <c:axId val="52966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79.543999999999997</c:v>
                </c:pt>
                <c:pt idx="1">
                  <c:v>7.4850000000000003</c:v>
                </c:pt>
                <c:pt idx="2">
                  <c:v>12.971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7320984"/>
        <c:axId val="407324120"/>
      </c:barChart>
      <c:catAx>
        <c:axId val="40732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24120"/>
        <c:crosses val="autoZero"/>
        <c:auto val="1"/>
        <c:lblAlgn val="ctr"/>
        <c:lblOffset val="100"/>
        <c:noMultiLvlLbl val="0"/>
      </c:catAx>
      <c:valAx>
        <c:axId val="40732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2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1790.8407999999999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19416"/>
        <c:axId val="407321768"/>
      </c:barChart>
      <c:catAx>
        <c:axId val="40731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21768"/>
        <c:crosses val="autoZero"/>
        <c:auto val="1"/>
        <c:lblAlgn val="ctr"/>
        <c:lblOffset val="100"/>
        <c:noMultiLvlLbl val="0"/>
      </c:catAx>
      <c:valAx>
        <c:axId val="407321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1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126.88552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23336"/>
        <c:axId val="407319808"/>
      </c:barChart>
      <c:catAx>
        <c:axId val="4073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19808"/>
        <c:crosses val="autoZero"/>
        <c:auto val="1"/>
        <c:lblAlgn val="ctr"/>
        <c:lblOffset val="100"/>
        <c:noMultiLvlLbl val="0"/>
      </c:catAx>
      <c:valAx>
        <c:axId val="407319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361.88245000000001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24904"/>
        <c:axId val="407322552"/>
      </c:barChart>
      <c:catAx>
        <c:axId val="40732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22552"/>
        <c:crosses val="autoZero"/>
        <c:auto val="1"/>
        <c:lblAlgn val="ctr"/>
        <c:lblOffset val="100"/>
        <c:noMultiLvlLbl val="0"/>
      </c:catAx>
      <c:valAx>
        <c:axId val="40732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2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2.1828897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18320"/>
        <c:axId val="220014008"/>
      </c:barChart>
      <c:catAx>
        <c:axId val="22001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14008"/>
        <c:crosses val="autoZero"/>
        <c:auto val="1"/>
        <c:lblAlgn val="ctr"/>
        <c:lblOffset val="100"/>
        <c:noMultiLvlLbl val="0"/>
      </c:catAx>
      <c:valAx>
        <c:axId val="22001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1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5280.3739999999998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22944"/>
        <c:axId val="407325296"/>
      </c:barChart>
      <c:catAx>
        <c:axId val="40732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25296"/>
        <c:crosses val="autoZero"/>
        <c:auto val="1"/>
        <c:lblAlgn val="ctr"/>
        <c:lblOffset val="100"/>
        <c:noMultiLvlLbl val="0"/>
      </c:catAx>
      <c:valAx>
        <c:axId val="40732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10.805566000000001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23728"/>
        <c:axId val="407324512"/>
      </c:barChart>
      <c:catAx>
        <c:axId val="40732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24512"/>
        <c:crosses val="autoZero"/>
        <c:auto val="1"/>
        <c:lblAlgn val="ctr"/>
        <c:lblOffset val="100"/>
        <c:noMultiLvlLbl val="0"/>
      </c:catAx>
      <c:valAx>
        <c:axId val="40732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2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1.3613883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56480"/>
        <c:axId val="509049816"/>
      </c:barChart>
      <c:catAx>
        <c:axId val="50905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49816"/>
        <c:crosses val="autoZero"/>
        <c:auto val="1"/>
        <c:lblAlgn val="ctr"/>
        <c:lblOffset val="100"/>
        <c:noMultiLvlLbl val="0"/>
      </c:catAx>
      <c:valAx>
        <c:axId val="50904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211.54642000000001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18712"/>
        <c:axId val="220021456"/>
      </c:barChart>
      <c:catAx>
        <c:axId val="22001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21456"/>
        <c:crosses val="autoZero"/>
        <c:auto val="1"/>
        <c:lblAlgn val="ctr"/>
        <c:lblOffset val="100"/>
        <c:noMultiLvlLbl val="0"/>
      </c:catAx>
      <c:valAx>
        <c:axId val="22002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1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1.1536967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11264"/>
        <c:axId val="220014792"/>
      </c:barChart>
      <c:catAx>
        <c:axId val="22001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14792"/>
        <c:crosses val="autoZero"/>
        <c:auto val="1"/>
        <c:lblAlgn val="ctr"/>
        <c:lblOffset val="100"/>
        <c:noMultiLvlLbl val="0"/>
      </c:catAx>
      <c:valAx>
        <c:axId val="220014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1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13.6131735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10480"/>
        <c:axId val="220017144"/>
      </c:barChart>
      <c:catAx>
        <c:axId val="22001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17144"/>
        <c:crosses val="autoZero"/>
        <c:auto val="1"/>
        <c:lblAlgn val="ctr"/>
        <c:lblOffset val="100"/>
        <c:noMultiLvlLbl val="0"/>
      </c:catAx>
      <c:valAx>
        <c:axId val="22001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1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1.3613883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15576"/>
        <c:axId val="220017536"/>
      </c:barChart>
      <c:catAx>
        <c:axId val="22001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17536"/>
        <c:crosses val="autoZero"/>
        <c:auto val="1"/>
        <c:lblAlgn val="ctr"/>
        <c:lblOffset val="100"/>
        <c:noMultiLvlLbl val="0"/>
      </c:catAx>
      <c:valAx>
        <c:axId val="22001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1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550.51199999999994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21848"/>
        <c:axId val="220019104"/>
      </c:barChart>
      <c:catAx>
        <c:axId val="22002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19104"/>
        <c:crosses val="autoZero"/>
        <c:auto val="1"/>
        <c:lblAlgn val="ctr"/>
        <c:lblOffset val="100"/>
        <c:noMultiLvlLbl val="0"/>
      </c:catAx>
      <c:valAx>
        <c:axId val="22001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2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4.0603046000000003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019888"/>
        <c:axId val="220015968"/>
      </c:barChart>
      <c:catAx>
        <c:axId val="22001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15968"/>
        <c:crosses val="autoZero"/>
        <c:auto val="1"/>
        <c:lblAlgn val="ctr"/>
        <c:lblOffset val="100"/>
        <c:noMultiLvlLbl val="0"/>
      </c:catAx>
      <c:valAx>
        <c:axId val="22001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01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임지애, ID : H1700057)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14:35:05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2240</v>
      </c>
      <c r="C6" s="59">
        <f>'DRIs DATA 입력'!C6</f>
        <v>1790.8407999999999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49.141823000000002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23.711962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79.543999999999997</v>
      </c>
      <c r="G8" s="59">
        <f>'DRIs DATA 입력'!G8</f>
        <v>7.4850000000000003</v>
      </c>
      <c r="H8" s="59">
        <f>'DRIs DATA 입력'!H8</f>
        <v>12.971</v>
      </c>
      <c r="I8" s="46"/>
      <c r="J8" s="59" t="s">
        <v>216</v>
      </c>
      <c r="K8" s="59">
        <f>'DRIs DATA 입력'!K8</f>
        <v>7.4829999999999997</v>
      </c>
      <c r="L8" s="59">
        <f>'DRIs DATA 입력'!L8</f>
        <v>11.111000000000001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451.63459999999998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15.089589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2.1828897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211.54642000000001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126.88552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1.5056077999999999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1.1536967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13.6131735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1.3613883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550.51199999999994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4.0603046000000003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2.1197146999999998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1.1307403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361.88245000000001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921.49080000000004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5280.3739999999998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3162.0178000000001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112.05134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116.64197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10.805566000000001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7.9091589999999998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572.85564999999997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0.15797831000000001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3.1387475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159.91862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61.053874999999998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43" sqref="A43:BJ43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69" t="s">
        <v>283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284</v>
      </c>
      <c r="B4" s="68"/>
      <c r="C4" s="68"/>
      <c r="E4" s="70" t="s">
        <v>285</v>
      </c>
      <c r="F4" s="71"/>
      <c r="G4" s="71"/>
      <c r="H4" s="72"/>
      <c r="J4" s="70" t="s">
        <v>286</v>
      </c>
      <c r="K4" s="71"/>
      <c r="L4" s="72"/>
      <c r="N4" s="68" t="s">
        <v>46</v>
      </c>
      <c r="O4" s="68"/>
      <c r="P4" s="68"/>
      <c r="Q4" s="68"/>
      <c r="R4" s="68"/>
      <c r="S4" s="68"/>
      <c r="U4" s="68" t="s">
        <v>287</v>
      </c>
      <c r="V4" s="68"/>
      <c r="W4" s="68"/>
      <c r="X4" s="68"/>
      <c r="Y4" s="68"/>
      <c r="Z4" s="68"/>
    </row>
    <row r="5" spans="1:27">
      <c r="A5" s="64"/>
      <c r="B5" s="64" t="s">
        <v>288</v>
      </c>
      <c r="C5" s="64" t="s">
        <v>289</v>
      </c>
      <c r="E5" s="64"/>
      <c r="F5" s="64" t="s">
        <v>290</v>
      </c>
      <c r="G5" s="64" t="s">
        <v>291</v>
      </c>
      <c r="H5" s="64" t="s">
        <v>46</v>
      </c>
      <c r="J5" s="64"/>
      <c r="K5" s="64" t="s">
        <v>292</v>
      </c>
      <c r="L5" s="64" t="s">
        <v>293</v>
      </c>
      <c r="N5" s="64"/>
      <c r="O5" s="64" t="s">
        <v>294</v>
      </c>
      <c r="P5" s="64" t="s">
        <v>295</v>
      </c>
      <c r="Q5" s="64" t="s">
        <v>296</v>
      </c>
      <c r="R5" s="64" t="s">
        <v>297</v>
      </c>
      <c r="S5" s="64" t="s">
        <v>298</v>
      </c>
      <c r="U5" s="64"/>
      <c r="V5" s="64" t="s">
        <v>294</v>
      </c>
      <c r="W5" s="64" t="s">
        <v>295</v>
      </c>
      <c r="X5" s="64" t="s">
        <v>296</v>
      </c>
      <c r="Y5" s="64" t="s">
        <v>297</v>
      </c>
      <c r="Z5" s="64" t="s">
        <v>298</v>
      </c>
    </row>
    <row r="6" spans="1:27">
      <c r="A6" s="64" t="s">
        <v>284</v>
      </c>
      <c r="B6" s="64">
        <v>2240</v>
      </c>
      <c r="C6" s="64">
        <v>1790.8407999999999</v>
      </c>
      <c r="E6" s="64" t="s">
        <v>299</v>
      </c>
      <c r="F6" s="64">
        <v>55</v>
      </c>
      <c r="G6" s="64">
        <v>15</v>
      </c>
      <c r="H6" s="64">
        <v>7</v>
      </c>
      <c r="J6" s="64" t="s">
        <v>300</v>
      </c>
      <c r="K6" s="64">
        <v>0.1</v>
      </c>
      <c r="L6" s="64">
        <v>4</v>
      </c>
      <c r="N6" s="64" t="s">
        <v>301</v>
      </c>
      <c r="O6" s="64">
        <v>60</v>
      </c>
      <c r="P6" s="64">
        <v>75</v>
      </c>
      <c r="Q6" s="64">
        <v>0</v>
      </c>
      <c r="R6" s="64">
        <v>0</v>
      </c>
      <c r="S6" s="64">
        <v>49.141823000000002</v>
      </c>
      <c r="U6" s="64" t="s">
        <v>302</v>
      </c>
      <c r="V6" s="64">
        <v>0</v>
      </c>
      <c r="W6" s="64">
        <v>5</v>
      </c>
      <c r="X6" s="64">
        <v>20</v>
      </c>
      <c r="Y6" s="64">
        <v>0</v>
      </c>
      <c r="Z6" s="64">
        <v>23.711962</v>
      </c>
    </row>
    <row r="7" spans="1:27">
      <c r="E7" s="64" t="s">
        <v>303</v>
      </c>
      <c r="F7" s="64">
        <v>65</v>
      </c>
      <c r="G7" s="64">
        <v>30</v>
      </c>
      <c r="H7" s="64">
        <v>20</v>
      </c>
      <c r="J7" s="64" t="s">
        <v>304</v>
      </c>
      <c r="K7" s="64">
        <v>1</v>
      </c>
      <c r="L7" s="64">
        <v>10</v>
      </c>
    </row>
    <row r="8" spans="1:27">
      <c r="E8" s="64" t="s">
        <v>305</v>
      </c>
      <c r="F8" s="64">
        <v>79.543999999999997</v>
      </c>
      <c r="G8" s="64">
        <v>7.4850000000000003</v>
      </c>
      <c r="H8" s="64">
        <v>12.971</v>
      </c>
      <c r="J8" s="64" t="s">
        <v>305</v>
      </c>
      <c r="K8" s="64">
        <v>7.4829999999999997</v>
      </c>
      <c r="L8" s="64">
        <v>11.111000000000001</v>
      </c>
    </row>
    <row r="13" spans="1:27">
      <c r="A13" s="67" t="s">
        <v>306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307</v>
      </c>
      <c r="B14" s="68"/>
      <c r="C14" s="68"/>
      <c r="D14" s="68"/>
      <c r="E14" s="68"/>
      <c r="F14" s="68"/>
      <c r="H14" s="68" t="s">
        <v>308</v>
      </c>
      <c r="I14" s="68"/>
      <c r="J14" s="68"/>
      <c r="K14" s="68"/>
      <c r="L14" s="68"/>
      <c r="M14" s="68"/>
      <c r="O14" s="68" t="s">
        <v>309</v>
      </c>
      <c r="P14" s="68"/>
      <c r="Q14" s="68"/>
      <c r="R14" s="68"/>
      <c r="S14" s="68"/>
      <c r="T14" s="68"/>
      <c r="V14" s="68" t="s">
        <v>310</v>
      </c>
      <c r="W14" s="68"/>
      <c r="X14" s="68"/>
      <c r="Y14" s="68"/>
      <c r="Z14" s="68"/>
      <c r="AA14" s="68"/>
    </row>
    <row r="15" spans="1:27">
      <c r="A15" s="64"/>
      <c r="B15" s="64" t="s">
        <v>294</v>
      </c>
      <c r="C15" s="64" t="s">
        <v>295</v>
      </c>
      <c r="D15" s="64" t="s">
        <v>296</v>
      </c>
      <c r="E15" s="64" t="s">
        <v>297</v>
      </c>
      <c r="F15" s="64" t="s">
        <v>298</v>
      </c>
      <c r="H15" s="64"/>
      <c r="I15" s="64" t="s">
        <v>294</v>
      </c>
      <c r="J15" s="64" t="s">
        <v>295</v>
      </c>
      <c r="K15" s="64" t="s">
        <v>296</v>
      </c>
      <c r="L15" s="64" t="s">
        <v>297</v>
      </c>
      <c r="M15" s="64" t="s">
        <v>298</v>
      </c>
      <c r="O15" s="64"/>
      <c r="P15" s="64" t="s">
        <v>294</v>
      </c>
      <c r="Q15" s="64" t="s">
        <v>295</v>
      </c>
      <c r="R15" s="64" t="s">
        <v>296</v>
      </c>
      <c r="S15" s="64" t="s">
        <v>297</v>
      </c>
      <c r="T15" s="64" t="s">
        <v>298</v>
      </c>
      <c r="V15" s="64"/>
      <c r="W15" s="64" t="s">
        <v>294</v>
      </c>
      <c r="X15" s="64" t="s">
        <v>295</v>
      </c>
      <c r="Y15" s="64" t="s">
        <v>296</v>
      </c>
      <c r="Z15" s="64" t="s">
        <v>297</v>
      </c>
      <c r="AA15" s="64" t="s">
        <v>298</v>
      </c>
    </row>
    <row r="16" spans="1:27">
      <c r="A16" s="64" t="s">
        <v>311</v>
      </c>
      <c r="B16" s="64">
        <v>800</v>
      </c>
      <c r="C16" s="64">
        <v>1140</v>
      </c>
      <c r="D16" s="64">
        <v>0</v>
      </c>
      <c r="E16" s="64">
        <v>3000</v>
      </c>
      <c r="F16" s="64">
        <v>451.63459999999998</v>
      </c>
      <c r="H16" s="64" t="s">
        <v>3</v>
      </c>
      <c r="I16" s="64">
        <v>0</v>
      </c>
      <c r="J16" s="64">
        <v>0</v>
      </c>
      <c r="K16" s="64">
        <v>15</v>
      </c>
      <c r="L16" s="64">
        <v>540</v>
      </c>
      <c r="M16" s="64">
        <v>15.089589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2.1828897</v>
      </c>
      <c r="V16" s="64" t="s">
        <v>5</v>
      </c>
      <c r="W16" s="64">
        <v>0</v>
      </c>
      <c r="X16" s="64">
        <v>0</v>
      </c>
      <c r="Y16" s="64">
        <v>65</v>
      </c>
      <c r="Z16" s="64">
        <v>0</v>
      </c>
      <c r="AA16" s="64">
        <v>211.54642000000001</v>
      </c>
    </row>
    <row r="23" spans="1:62">
      <c r="A23" s="67" t="s">
        <v>312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313</v>
      </c>
      <c r="B24" s="68"/>
      <c r="C24" s="68"/>
      <c r="D24" s="68"/>
      <c r="E24" s="68"/>
      <c r="F24" s="68"/>
      <c r="H24" s="68" t="s">
        <v>314</v>
      </c>
      <c r="I24" s="68"/>
      <c r="J24" s="68"/>
      <c r="K24" s="68"/>
      <c r="L24" s="68"/>
      <c r="M24" s="68"/>
      <c r="O24" s="68" t="s">
        <v>315</v>
      </c>
      <c r="P24" s="68"/>
      <c r="Q24" s="68"/>
      <c r="R24" s="68"/>
      <c r="S24" s="68"/>
      <c r="T24" s="68"/>
      <c r="V24" s="68" t="s">
        <v>316</v>
      </c>
      <c r="W24" s="68"/>
      <c r="X24" s="68"/>
      <c r="Y24" s="68"/>
      <c r="Z24" s="68"/>
      <c r="AA24" s="68"/>
      <c r="AC24" s="68" t="s">
        <v>317</v>
      </c>
      <c r="AD24" s="68"/>
      <c r="AE24" s="68"/>
      <c r="AF24" s="68"/>
      <c r="AG24" s="68"/>
      <c r="AH24" s="68"/>
      <c r="AJ24" s="68" t="s">
        <v>318</v>
      </c>
      <c r="AK24" s="68"/>
      <c r="AL24" s="68"/>
      <c r="AM24" s="68"/>
      <c r="AN24" s="68"/>
      <c r="AO24" s="68"/>
      <c r="AQ24" s="68" t="s">
        <v>319</v>
      </c>
      <c r="AR24" s="68"/>
      <c r="AS24" s="68"/>
      <c r="AT24" s="68"/>
      <c r="AU24" s="68"/>
      <c r="AV24" s="68"/>
      <c r="AX24" s="68" t="s">
        <v>320</v>
      </c>
      <c r="AY24" s="68"/>
      <c r="AZ24" s="68"/>
      <c r="BA24" s="68"/>
      <c r="BB24" s="68"/>
      <c r="BC24" s="68"/>
      <c r="BE24" s="68" t="s">
        <v>321</v>
      </c>
      <c r="BF24" s="68"/>
      <c r="BG24" s="68"/>
      <c r="BH24" s="68"/>
      <c r="BI24" s="68"/>
      <c r="BJ24" s="68"/>
    </row>
    <row r="25" spans="1:62">
      <c r="A25" s="64"/>
      <c r="B25" s="64" t="s">
        <v>294</v>
      </c>
      <c r="C25" s="64" t="s">
        <v>295</v>
      </c>
      <c r="D25" s="64" t="s">
        <v>296</v>
      </c>
      <c r="E25" s="64" t="s">
        <v>297</v>
      </c>
      <c r="F25" s="64" t="s">
        <v>298</v>
      </c>
      <c r="H25" s="64"/>
      <c r="I25" s="64" t="s">
        <v>294</v>
      </c>
      <c r="J25" s="64" t="s">
        <v>295</v>
      </c>
      <c r="K25" s="64" t="s">
        <v>296</v>
      </c>
      <c r="L25" s="64" t="s">
        <v>297</v>
      </c>
      <c r="M25" s="64" t="s">
        <v>298</v>
      </c>
      <c r="O25" s="64"/>
      <c r="P25" s="64" t="s">
        <v>294</v>
      </c>
      <c r="Q25" s="64" t="s">
        <v>295</v>
      </c>
      <c r="R25" s="64" t="s">
        <v>296</v>
      </c>
      <c r="S25" s="64" t="s">
        <v>297</v>
      </c>
      <c r="T25" s="64" t="s">
        <v>298</v>
      </c>
      <c r="V25" s="64"/>
      <c r="W25" s="64" t="s">
        <v>294</v>
      </c>
      <c r="X25" s="64" t="s">
        <v>295</v>
      </c>
      <c r="Y25" s="64" t="s">
        <v>296</v>
      </c>
      <c r="Z25" s="64" t="s">
        <v>297</v>
      </c>
      <c r="AA25" s="64" t="s">
        <v>298</v>
      </c>
      <c r="AC25" s="64"/>
      <c r="AD25" s="64" t="s">
        <v>294</v>
      </c>
      <c r="AE25" s="64" t="s">
        <v>295</v>
      </c>
      <c r="AF25" s="64" t="s">
        <v>296</v>
      </c>
      <c r="AG25" s="64" t="s">
        <v>297</v>
      </c>
      <c r="AH25" s="64" t="s">
        <v>298</v>
      </c>
      <c r="AJ25" s="64"/>
      <c r="AK25" s="64" t="s">
        <v>294</v>
      </c>
      <c r="AL25" s="64" t="s">
        <v>295</v>
      </c>
      <c r="AM25" s="64" t="s">
        <v>296</v>
      </c>
      <c r="AN25" s="64" t="s">
        <v>297</v>
      </c>
      <c r="AO25" s="64" t="s">
        <v>298</v>
      </c>
      <c r="AQ25" s="64"/>
      <c r="AR25" s="64" t="s">
        <v>294</v>
      </c>
      <c r="AS25" s="64" t="s">
        <v>295</v>
      </c>
      <c r="AT25" s="64" t="s">
        <v>296</v>
      </c>
      <c r="AU25" s="64" t="s">
        <v>297</v>
      </c>
      <c r="AV25" s="64" t="s">
        <v>298</v>
      </c>
      <c r="AX25" s="64"/>
      <c r="AY25" s="64" t="s">
        <v>294</v>
      </c>
      <c r="AZ25" s="64" t="s">
        <v>295</v>
      </c>
      <c r="BA25" s="64" t="s">
        <v>296</v>
      </c>
      <c r="BB25" s="64" t="s">
        <v>297</v>
      </c>
      <c r="BC25" s="64" t="s">
        <v>298</v>
      </c>
      <c r="BE25" s="64"/>
      <c r="BF25" s="64" t="s">
        <v>294</v>
      </c>
      <c r="BG25" s="64" t="s">
        <v>295</v>
      </c>
      <c r="BH25" s="64" t="s">
        <v>296</v>
      </c>
      <c r="BI25" s="64" t="s">
        <v>297</v>
      </c>
      <c r="BJ25" s="64" t="s">
        <v>298</v>
      </c>
    </row>
    <row r="26" spans="1:62">
      <c r="A26" s="64" t="s">
        <v>8</v>
      </c>
      <c r="B26" s="64">
        <v>110</v>
      </c>
      <c r="C26" s="64">
        <v>140</v>
      </c>
      <c r="D26" s="64">
        <v>0</v>
      </c>
      <c r="E26" s="64">
        <v>2000</v>
      </c>
      <c r="F26" s="64">
        <v>126.88552</v>
      </c>
      <c r="H26" s="64" t="s">
        <v>9</v>
      </c>
      <c r="I26" s="64">
        <v>1.2</v>
      </c>
      <c r="J26" s="64">
        <v>1.5</v>
      </c>
      <c r="K26" s="64">
        <v>0</v>
      </c>
      <c r="L26" s="64">
        <v>0</v>
      </c>
      <c r="M26" s="64">
        <v>1.5056077999999999</v>
      </c>
      <c r="O26" s="64" t="s">
        <v>10</v>
      </c>
      <c r="P26" s="64">
        <v>1.4</v>
      </c>
      <c r="Q26" s="64">
        <v>1.7</v>
      </c>
      <c r="R26" s="64">
        <v>0</v>
      </c>
      <c r="S26" s="64">
        <v>0</v>
      </c>
      <c r="T26" s="64">
        <v>1.1536967</v>
      </c>
      <c r="V26" s="64" t="s">
        <v>11</v>
      </c>
      <c r="W26" s="64">
        <v>13</v>
      </c>
      <c r="X26" s="64">
        <v>17</v>
      </c>
      <c r="Y26" s="64">
        <v>0</v>
      </c>
      <c r="Z26" s="64">
        <v>35</v>
      </c>
      <c r="AA26" s="64">
        <v>13.6131735</v>
      </c>
      <c r="AC26" s="64" t="s">
        <v>12</v>
      </c>
      <c r="AD26" s="64">
        <v>1.9</v>
      </c>
      <c r="AE26" s="64">
        <v>2.2000000000000002</v>
      </c>
      <c r="AF26" s="64">
        <v>0</v>
      </c>
      <c r="AG26" s="64">
        <v>100</v>
      </c>
      <c r="AH26" s="64">
        <v>1.3613883</v>
      </c>
      <c r="AJ26" s="64" t="s">
        <v>322</v>
      </c>
      <c r="AK26" s="64">
        <v>450</v>
      </c>
      <c r="AL26" s="64">
        <v>550</v>
      </c>
      <c r="AM26" s="64">
        <v>0</v>
      </c>
      <c r="AN26" s="64">
        <v>1000</v>
      </c>
      <c r="AO26" s="64">
        <v>550.51199999999994</v>
      </c>
      <c r="AQ26" s="64" t="s">
        <v>13</v>
      </c>
      <c r="AR26" s="64">
        <v>2.2999999999999998</v>
      </c>
      <c r="AS26" s="64">
        <v>2.8</v>
      </c>
      <c r="AT26" s="64">
        <v>0</v>
      </c>
      <c r="AU26" s="64">
        <v>0</v>
      </c>
      <c r="AV26" s="64">
        <v>4.0603046000000003</v>
      </c>
      <c r="AX26" s="64" t="s">
        <v>14</v>
      </c>
      <c r="AY26" s="64">
        <v>0</v>
      </c>
      <c r="AZ26" s="64">
        <v>2</v>
      </c>
      <c r="BA26" s="64">
        <v>5</v>
      </c>
      <c r="BB26" s="64">
        <v>0</v>
      </c>
      <c r="BC26" s="64">
        <v>2.1197146999999998</v>
      </c>
      <c r="BE26" s="64" t="s">
        <v>15</v>
      </c>
      <c r="BF26" s="64">
        <v>0</v>
      </c>
      <c r="BG26" s="64">
        <v>5</v>
      </c>
      <c r="BH26" s="64">
        <v>30</v>
      </c>
      <c r="BI26" s="64">
        <v>0</v>
      </c>
      <c r="BJ26" s="64">
        <v>1.1307403</v>
      </c>
    </row>
    <row r="33" spans="1:68">
      <c r="A33" s="67" t="s">
        <v>323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6"/>
      <c r="BL33" s="66"/>
      <c r="BM33" s="66"/>
      <c r="BN33" s="66"/>
      <c r="BO33" s="66"/>
      <c r="BP33" s="66"/>
    </row>
    <row r="34" spans="1:68">
      <c r="A34" s="68" t="s">
        <v>324</v>
      </c>
      <c r="B34" s="68"/>
      <c r="C34" s="68"/>
      <c r="D34" s="68"/>
      <c r="E34" s="68"/>
      <c r="F34" s="68"/>
      <c r="H34" s="68" t="s">
        <v>325</v>
      </c>
      <c r="I34" s="68"/>
      <c r="J34" s="68"/>
      <c r="K34" s="68"/>
      <c r="L34" s="68"/>
      <c r="M34" s="68"/>
      <c r="O34" s="68" t="s">
        <v>326</v>
      </c>
      <c r="P34" s="68"/>
      <c r="Q34" s="68"/>
      <c r="R34" s="68"/>
      <c r="S34" s="68"/>
      <c r="T34" s="68"/>
      <c r="V34" s="68" t="s">
        <v>327</v>
      </c>
      <c r="W34" s="68"/>
      <c r="X34" s="68"/>
      <c r="Y34" s="68"/>
      <c r="Z34" s="68"/>
      <c r="AA34" s="68"/>
      <c r="AC34" s="68" t="s">
        <v>328</v>
      </c>
      <c r="AD34" s="68"/>
      <c r="AE34" s="68"/>
      <c r="AF34" s="68"/>
      <c r="AG34" s="68"/>
      <c r="AH34" s="68"/>
      <c r="AJ34" s="68" t="s">
        <v>329</v>
      </c>
      <c r="AK34" s="68"/>
      <c r="AL34" s="68"/>
      <c r="AM34" s="68"/>
      <c r="AN34" s="68"/>
      <c r="AO34" s="68"/>
    </row>
    <row r="35" spans="1:68">
      <c r="A35" s="64"/>
      <c r="B35" s="64" t="s">
        <v>294</v>
      </c>
      <c r="C35" s="64" t="s">
        <v>295</v>
      </c>
      <c r="D35" s="64" t="s">
        <v>296</v>
      </c>
      <c r="E35" s="64" t="s">
        <v>297</v>
      </c>
      <c r="F35" s="64" t="s">
        <v>298</v>
      </c>
      <c r="H35" s="64"/>
      <c r="I35" s="64" t="s">
        <v>294</v>
      </c>
      <c r="J35" s="64" t="s">
        <v>295</v>
      </c>
      <c r="K35" s="64" t="s">
        <v>296</v>
      </c>
      <c r="L35" s="64" t="s">
        <v>297</v>
      </c>
      <c r="M35" s="64" t="s">
        <v>298</v>
      </c>
      <c r="O35" s="64"/>
      <c r="P35" s="64" t="s">
        <v>294</v>
      </c>
      <c r="Q35" s="64" t="s">
        <v>295</v>
      </c>
      <c r="R35" s="64" t="s">
        <v>296</v>
      </c>
      <c r="S35" s="64" t="s">
        <v>297</v>
      </c>
      <c r="T35" s="64" t="s">
        <v>298</v>
      </c>
      <c r="V35" s="64"/>
      <c r="W35" s="64" t="s">
        <v>294</v>
      </c>
      <c r="X35" s="64" t="s">
        <v>295</v>
      </c>
      <c r="Y35" s="64" t="s">
        <v>296</v>
      </c>
      <c r="Z35" s="64" t="s">
        <v>297</v>
      </c>
      <c r="AA35" s="64" t="s">
        <v>298</v>
      </c>
      <c r="AC35" s="64"/>
      <c r="AD35" s="64" t="s">
        <v>294</v>
      </c>
      <c r="AE35" s="64" t="s">
        <v>295</v>
      </c>
      <c r="AF35" s="64" t="s">
        <v>296</v>
      </c>
      <c r="AG35" s="64" t="s">
        <v>297</v>
      </c>
      <c r="AH35" s="64" t="s">
        <v>298</v>
      </c>
      <c r="AJ35" s="64"/>
      <c r="AK35" s="64" t="s">
        <v>294</v>
      </c>
      <c r="AL35" s="64" t="s">
        <v>295</v>
      </c>
      <c r="AM35" s="64" t="s">
        <v>296</v>
      </c>
      <c r="AN35" s="64" t="s">
        <v>297</v>
      </c>
      <c r="AO35" s="64" t="s">
        <v>298</v>
      </c>
    </row>
    <row r="36" spans="1:68">
      <c r="A36" s="64" t="s">
        <v>17</v>
      </c>
      <c r="B36" s="64">
        <v>510</v>
      </c>
      <c r="C36" s="64">
        <v>700</v>
      </c>
      <c r="D36" s="64">
        <v>0</v>
      </c>
      <c r="E36" s="64">
        <v>2500</v>
      </c>
      <c r="F36" s="64">
        <v>361.88245000000001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921.49080000000004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5280.3739999999998</v>
      </c>
      <c r="V36" s="64" t="s">
        <v>20</v>
      </c>
      <c r="W36" s="64">
        <v>0</v>
      </c>
      <c r="X36" s="64">
        <v>0</v>
      </c>
      <c r="Y36" s="64">
        <v>3900</v>
      </c>
      <c r="Z36" s="64">
        <v>0</v>
      </c>
      <c r="AA36" s="64">
        <v>3162.0178000000001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112.05134</v>
      </c>
      <c r="AJ36" s="64" t="s">
        <v>22</v>
      </c>
      <c r="AK36" s="64">
        <v>235</v>
      </c>
      <c r="AL36" s="64">
        <v>280</v>
      </c>
      <c r="AM36" s="64">
        <v>0</v>
      </c>
      <c r="AN36" s="64">
        <v>350</v>
      </c>
      <c r="AO36" s="64">
        <v>116.64197</v>
      </c>
    </row>
    <row r="43" spans="1:68">
      <c r="A43" s="67" t="s">
        <v>330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331</v>
      </c>
      <c r="B44" s="68"/>
      <c r="C44" s="68"/>
      <c r="D44" s="68"/>
      <c r="E44" s="68"/>
      <c r="F44" s="68"/>
      <c r="H44" s="68" t="s">
        <v>332</v>
      </c>
      <c r="I44" s="68"/>
      <c r="J44" s="68"/>
      <c r="K44" s="68"/>
      <c r="L44" s="68"/>
      <c r="M44" s="68"/>
      <c r="O44" s="68" t="s">
        <v>333</v>
      </c>
      <c r="P44" s="68"/>
      <c r="Q44" s="68"/>
      <c r="R44" s="68"/>
      <c r="S44" s="68"/>
      <c r="T44" s="68"/>
      <c r="V44" s="68" t="s">
        <v>334</v>
      </c>
      <c r="W44" s="68"/>
      <c r="X44" s="68"/>
      <c r="Y44" s="68"/>
      <c r="Z44" s="68"/>
      <c r="AA44" s="68"/>
      <c r="AC44" s="68" t="s">
        <v>335</v>
      </c>
      <c r="AD44" s="68"/>
      <c r="AE44" s="68"/>
      <c r="AF44" s="68"/>
      <c r="AG44" s="68"/>
      <c r="AH44" s="68"/>
      <c r="AJ44" s="68" t="s">
        <v>336</v>
      </c>
      <c r="AK44" s="68"/>
      <c r="AL44" s="68"/>
      <c r="AM44" s="68"/>
      <c r="AN44" s="68"/>
      <c r="AO44" s="68"/>
      <c r="AQ44" s="68" t="s">
        <v>337</v>
      </c>
      <c r="AR44" s="68"/>
      <c r="AS44" s="68"/>
      <c r="AT44" s="68"/>
      <c r="AU44" s="68"/>
      <c r="AV44" s="68"/>
      <c r="AX44" s="68" t="s">
        <v>338</v>
      </c>
      <c r="AY44" s="68"/>
      <c r="AZ44" s="68"/>
      <c r="BA44" s="68"/>
      <c r="BB44" s="68"/>
      <c r="BC44" s="68"/>
      <c r="BE44" s="68" t="s">
        <v>339</v>
      </c>
      <c r="BF44" s="68"/>
      <c r="BG44" s="68"/>
      <c r="BH44" s="68"/>
      <c r="BI44" s="68"/>
      <c r="BJ44" s="68"/>
    </row>
    <row r="45" spans="1:68">
      <c r="A45" s="64"/>
      <c r="B45" s="64" t="s">
        <v>294</v>
      </c>
      <c r="C45" s="64" t="s">
        <v>295</v>
      </c>
      <c r="D45" s="64" t="s">
        <v>296</v>
      </c>
      <c r="E45" s="64" t="s">
        <v>297</v>
      </c>
      <c r="F45" s="64" t="s">
        <v>298</v>
      </c>
      <c r="H45" s="64"/>
      <c r="I45" s="64" t="s">
        <v>294</v>
      </c>
      <c r="J45" s="64" t="s">
        <v>295</v>
      </c>
      <c r="K45" s="64" t="s">
        <v>296</v>
      </c>
      <c r="L45" s="64" t="s">
        <v>297</v>
      </c>
      <c r="M45" s="64" t="s">
        <v>298</v>
      </c>
      <c r="O45" s="64"/>
      <c r="P45" s="64" t="s">
        <v>294</v>
      </c>
      <c r="Q45" s="64" t="s">
        <v>295</v>
      </c>
      <c r="R45" s="64" t="s">
        <v>296</v>
      </c>
      <c r="S45" s="64" t="s">
        <v>297</v>
      </c>
      <c r="T45" s="64" t="s">
        <v>298</v>
      </c>
      <c r="V45" s="64"/>
      <c r="W45" s="64" t="s">
        <v>294</v>
      </c>
      <c r="X45" s="64" t="s">
        <v>295</v>
      </c>
      <c r="Y45" s="64" t="s">
        <v>296</v>
      </c>
      <c r="Z45" s="64" t="s">
        <v>297</v>
      </c>
      <c r="AA45" s="64" t="s">
        <v>298</v>
      </c>
      <c r="AC45" s="64"/>
      <c r="AD45" s="64" t="s">
        <v>294</v>
      </c>
      <c r="AE45" s="64" t="s">
        <v>295</v>
      </c>
      <c r="AF45" s="64" t="s">
        <v>296</v>
      </c>
      <c r="AG45" s="64" t="s">
        <v>297</v>
      </c>
      <c r="AH45" s="64" t="s">
        <v>298</v>
      </c>
      <c r="AJ45" s="64"/>
      <c r="AK45" s="64" t="s">
        <v>294</v>
      </c>
      <c r="AL45" s="64" t="s">
        <v>295</v>
      </c>
      <c r="AM45" s="64" t="s">
        <v>296</v>
      </c>
      <c r="AN45" s="64" t="s">
        <v>297</v>
      </c>
      <c r="AO45" s="64" t="s">
        <v>298</v>
      </c>
      <c r="AQ45" s="64"/>
      <c r="AR45" s="64" t="s">
        <v>294</v>
      </c>
      <c r="AS45" s="64" t="s">
        <v>295</v>
      </c>
      <c r="AT45" s="64" t="s">
        <v>296</v>
      </c>
      <c r="AU45" s="64" t="s">
        <v>297</v>
      </c>
      <c r="AV45" s="64" t="s">
        <v>298</v>
      </c>
      <c r="AX45" s="64"/>
      <c r="AY45" s="64" t="s">
        <v>294</v>
      </c>
      <c r="AZ45" s="64" t="s">
        <v>295</v>
      </c>
      <c r="BA45" s="64" t="s">
        <v>296</v>
      </c>
      <c r="BB45" s="64" t="s">
        <v>297</v>
      </c>
      <c r="BC45" s="64" t="s">
        <v>298</v>
      </c>
      <c r="BE45" s="64"/>
      <c r="BF45" s="64" t="s">
        <v>294</v>
      </c>
      <c r="BG45" s="64" t="s">
        <v>295</v>
      </c>
      <c r="BH45" s="64" t="s">
        <v>296</v>
      </c>
      <c r="BI45" s="64" t="s">
        <v>297</v>
      </c>
      <c r="BJ45" s="64" t="s">
        <v>298</v>
      </c>
    </row>
    <row r="46" spans="1:68">
      <c r="A46" s="64" t="s">
        <v>23</v>
      </c>
      <c r="B46" s="64">
        <v>11</v>
      </c>
      <c r="C46" s="64">
        <v>14</v>
      </c>
      <c r="D46" s="64">
        <v>0</v>
      </c>
      <c r="E46" s="64">
        <v>45</v>
      </c>
      <c r="F46" s="64">
        <v>10.805566000000001</v>
      </c>
      <c r="H46" s="64" t="s">
        <v>24</v>
      </c>
      <c r="I46" s="64">
        <v>11</v>
      </c>
      <c r="J46" s="64">
        <v>13</v>
      </c>
      <c r="K46" s="64">
        <v>0</v>
      </c>
      <c r="L46" s="64">
        <v>35</v>
      </c>
      <c r="M46" s="64">
        <v>7.9091589999999998</v>
      </c>
      <c r="O46" s="64" t="s">
        <v>340</v>
      </c>
      <c r="P46" s="64">
        <v>970</v>
      </c>
      <c r="Q46" s="64">
        <v>800</v>
      </c>
      <c r="R46" s="64">
        <v>480</v>
      </c>
      <c r="S46" s="64">
        <v>10000</v>
      </c>
      <c r="T46" s="64">
        <v>572.85564999999997</v>
      </c>
      <c r="V46" s="64" t="s">
        <v>29</v>
      </c>
      <c r="W46" s="64">
        <v>0</v>
      </c>
      <c r="X46" s="64">
        <v>0</v>
      </c>
      <c r="Y46" s="64">
        <v>2.5</v>
      </c>
      <c r="Z46" s="64">
        <v>10</v>
      </c>
      <c r="AA46" s="64">
        <v>0.15797831000000001</v>
      </c>
      <c r="AC46" s="64" t="s">
        <v>25</v>
      </c>
      <c r="AD46" s="64">
        <v>0</v>
      </c>
      <c r="AE46" s="64">
        <v>0</v>
      </c>
      <c r="AF46" s="64">
        <v>3.5</v>
      </c>
      <c r="AG46" s="64">
        <v>11</v>
      </c>
      <c r="AH46" s="64">
        <v>3.1387475</v>
      </c>
      <c r="AJ46" s="64" t="s">
        <v>26</v>
      </c>
      <c r="AK46" s="64">
        <v>225</v>
      </c>
      <c r="AL46" s="64">
        <v>340</v>
      </c>
      <c r="AM46" s="64">
        <v>0</v>
      </c>
      <c r="AN46" s="64">
        <v>2400</v>
      </c>
      <c r="AO46" s="64">
        <v>159.91862</v>
      </c>
      <c r="AQ46" s="64" t="s">
        <v>27</v>
      </c>
      <c r="AR46" s="64">
        <v>59</v>
      </c>
      <c r="AS46" s="64">
        <v>70</v>
      </c>
      <c r="AT46" s="64">
        <v>0</v>
      </c>
      <c r="AU46" s="64">
        <v>400</v>
      </c>
      <c r="AV46" s="64">
        <v>61.053874999999998</v>
      </c>
      <c r="AX46" s="64" t="s">
        <v>341</v>
      </c>
      <c r="AY46" s="64"/>
      <c r="AZ46" s="64"/>
      <c r="BA46" s="64"/>
      <c r="BB46" s="64"/>
      <c r="BC46" s="64"/>
      <c r="BE46" s="64" t="s">
        <v>342</v>
      </c>
      <c r="BF46" s="64"/>
      <c r="BG46" s="64"/>
      <c r="BH46" s="64"/>
      <c r="BI46" s="64"/>
      <c r="BJ46" s="64"/>
    </row>
  </sheetData>
  <mergeCells count="38">
    <mergeCell ref="AX24:BC24"/>
    <mergeCell ref="BE24:BJ24"/>
    <mergeCell ref="A24:F24"/>
    <mergeCell ref="H24:M24"/>
    <mergeCell ref="O24:T24"/>
    <mergeCell ref="V24:AA24"/>
    <mergeCell ref="AC24:AH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33:AO3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38" sqref="D3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277</v>
      </c>
      <c r="B2" s="61" t="s">
        <v>278</v>
      </c>
      <c r="C2" s="61" t="s">
        <v>276</v>
      </c>
      <c r="D2" s="61">
        <v>44</v>
      </c>
      <c r="E2" s="61">
        <v>1790.8407999999999</v>
      </c>
      <c r="F2" s="61">
        <v>301.35223000000002</v>
      </c>
      <c r="G2" s="61">
        <v>28.357074999999998</v>
      </c>
      <c r="H2" s="61">
        <v>18.555137999999999</v>
      </c>
      <c r="I2" s="61">
        <v>9.8019370000000006</v>
      </c>
      <c r="J2" s="61">
        <v>49.141823000000002</v>
      </c>
      <c r="K2" s="61">
        <v>31.224830000000001</v>
      </c>
      <c r="L2" s="61">
        <v>17.916989999999998</v>
      </c>
      <c r="M2" s="61">
        <v>23.711962</v>
      </c>
      <c r="N2" s="61">
        <v>2.5041473000000001</v>
      </c>
      <c r="O2" s="61">
        <v>13.280794</v>
      </c>
      <c r="P2" s="61">
        <v>1202.8737000000001</v>
      </c>
      <c r="Q2" s="61">
        <v>23.23452</v>
      </c>
      <c r="R2" s="61">
        <v>451.63459999999998</v>
      </c>
      <c r="S2" s="61">
        <v>56.542656000000001</v>
      </c>
      <c r="T2" s="61">
        <v>4741.1030000000001</v>
      </c>
      <c r="U2" s="61">
        <v>2.1828897</v>
      </c>
      <c r="V2" s="61">
        <v>15.089589</v>
      </c>
      <c r="W2" s="61">
        <v>211.54642000000001</v>
      </c>
      <c r="X2" s="61">
        <v>126.88552</v>
      </c>
      <c r="Y2" s="61">
        <v>1.5056077999999999</v>
      </c>
      <c r="Z2" s="61">
        <v>1.1536967</v>
      </c>
      <c r="AA2" s="61">
        <v>13.6131735</v>
      </c>
      <c r="AB2" s="61">
        <v>1.3613883</v>
      </c>
      <c r="AC2" s="61">
        <v>550.51199999999994</v>
      </c>
      <c r="AD2" s="61">
        <v>4.0603046000000003</v>
      </c>
      <c r="AE2" s="61">
        <v>2.1197146999999998</v>
      </c>
      <c r="AF2" s="61">
        <v>1.1307403</v>
      </c>
      <c r="AG2" s="61">
        <v>361.88245000000001</v>
      </c>
      <c r="AH2" s="61">
        <v>228.11867000000001</v>
      </c>
      <c r="AI2" s="61">
        <v>133.76375999999999</v>
      </c>
      <c r="AJ2" s="61">
        <v>921.49080000000004</v>
      </c>
      <c r="AK2" s="61">
        <v>5280.3739999999998</v>
      </c>
      <c r="AL2" s="61">
        <v>112.05134</v>
      </c>
      <c r="AM2" s="61">
        <v>3162.0178000000001</v>
      </c>
      <c r="AN2" s="61">
        <v>116.64197</v>
      </c>
      <c r="AO2" s="61">
        <v>10.805566000000001</v>
      </c>
      <c r="AP2" s="61">
        <v>8.6628520000000009</v>
      </c>
      <c r="AQ2" s="61">
        <v>2.1427139999999998</v>
      </c>
      <c r="AR2" s="61">
        <v>7.9091589999999998</v>
      </c>
      <c r="AS2" s="61">
        <v>572.85564999999997</v>
      </c>
      <c r="AT2" s="61">
        <v>0.15797831000000001</v>
      </c>
      <c r="AU2" s="61">
        <v>3.1387475</v>
      </c>
      <c r="AV2" s="61">
        <v>159.91862</v>
      </c>
      <c r="AW2" s="61">
        <v>61.053874999999998</v>
      </c>
      <c r="AX2" s="61">
        <v>0.1117503</v>
      </c>
      <c r="AY2" s="61">
        <v>0.87748090000000001</v>
      </c>
      <c r="AZ2" s="61">
        <v>162.75020000000001</v>
      </c>
      <c r="BA2" s="61">
        <v>20.279845999999999</v>
      </c>
      <c r="BB2" s="61">
        <v>5.5223956000000003</v>
      </c>
      <c r="BC2" s="61">
        <v>7.2552648</v>
      </c>
      <c r="BD2" s="61">
        <v>7.4966270000000002</v>
      </c>
      <c r="BE2" s="61">
        <v>0.36962590000000001</v>
      </c>
      <c r="BF2" s="61">
        <v>1.6406844</v>
      </c>
      <c r="BG2" s="61">
        <v>1.1518281E-3</v>
      </c>
      <c r="BH2" s="61">
        <v>1.1631465000000001E-2</v>
      </c>
      <c r="BI2" s="61">
        <v>8.7570219999999997E-3</v>
      </c>
      <c r="BJ2" s="61">
        <v>3.4827669999999998E-2</v>
      </c>
      <c r="BK2" s="61">
        <v>8.8602166000000004E-5</v>
      </c>
      <c r="BL2" s="61">
        <v>0.28917214000000002</v>
      </c>
      <c r="BM2" s="61">
        <v>3.4119340999999999</v>
      </c>
      <c r="BN2" s="61">
        <v>1.2458678000000001</v>
      </c>
      <c r="BO2" s="61">
        <v>55.976104999999997</v>
      </c>
      <c r="BP2" s="61">
        <v>10.148538</v>
      </c>
      <c r="BQ2" s="61">
        <v>17.403874999999999</v>
      </c>
      <c r="BR2" s="61">
        <v>60.862816000000002</v>
      </c>
      <c r="BS2" s="61">
        <v>21.403955</v>
      </c>
      <c r="BT2" s="61">
        <v>13.629066999999999</v>
      </c>
      <c r="BU2" s="61">
        <v>0.25904592999999998</v>
      </c>
      <c r="BV2" s="61">
        <v>1.31743355E-2</v>
      </c>
      <c r="BW2" s="61">
        <v>0.86912984000000004</v>
      </c>
      <c r="BX2" s="61">
        <v>1.0788727</v>
      </c>
      <c r="BY2" s="61">
        <v>6.8621650000000006E-2</v>
      </c>
      <c r="BZ2" s="61">
        <v>2.5103971999999999E-4</v>
      </c>
      <c r="CA2" s="61">
        <v>0.48766979999999999</v>
      </c>
      <c r="CB2" s="61">
        <v>5.3858170000000002E-3</v>
      </c>
      <c r="CC2" s="61">
        <v>0.13255015000000001</v>
      </c>
      <c r="CD2" s="61">
        <v>0.62572000000000005</v>
      </c>
      <c r="CE2" s="61">
        <v>3.9398785999999998E-2</v>
      </c>
      <c r="CF2" s="61">
        <v>0.12929711999999999</v>
      </c>
      <c r="CG2" s="61">
        <v>0</v>
      </c>
      <c r="CH2" s="61">
        <v>3.4984215999999999E-2</v>
      </c>
      <c r="CI2" s="61">
        <v>1.5350765000000001E-2</v>
      </c>
      <c r="CJ2" s="61">
        <v>1.2065049999999999</v>
      </c>
      <c r="CK2" s="61">
        <v>3.5488612E-3</v>
      </c>
      <c r="CL2" s="61">
        <v>2.1194753999999998</v>
      </c>
      <c r="CM2" s="61">
        <v>3.1070007999999998</v>
      </c>
      <c r="CN2" s="61">
        <v>1491.7019</v>
      </c>
      <c r="CO2" s="61">
        <v>2542.0275999999999</v>
      </c>
      <c r="CP2" s="61">
        <v>1130.5186000000001</v>
      </c>
      <c r="CQ2" s="61">
        <v>522.47760000000005</v>
      </c>
      <c r="CR2" s="61">
        <v>278.43383999999998</v>
      </c>
      <c r="CS2" s="61">
        <v>358.02132999999998</v>
      </c>
      <c r="CT2" s="61">
        <v>1450.9838</v>
      </c>
      <c r="CU2" s="61">
        <v>763.33109999999999</v>
      </c>
      <c r="CV2" s="61">
        <v>1182.0232000000001</v>
      </c>
      <c r="CW2" s="61">
        <v>826.66800000000001</v>
      </c>
      <c r="CX2" s="61">
        <v>291.12475999999998</v>
      </c>
      <c r="CY2" s="61">
        <v>2056.2368000000001</v>
      </c>
      <c r="CZ2" s="61">
        <v>927.00977</v>
      </c>
      <c r="DA2" s="61">
        <v>2079.5390000000002</v>
      </c>
      <c r="DB2" s="61">
        <v>2254.4594999999999</v>
      </c>
      <c r="DC2" s="61">
        <v>2787.1826000000001</v>
      </c>
      <c r="DD2" s="61">
        <v>4547.2056000000002</v>
      </c>
      <c r="DE2" s="61">
        <v>852.46169999999995</v>
      </c>
      <c r="DF2" s="61">
        <v>2847.4812000000002</v>
      </c>
      <c r="DG2" s="61">
        <v>986.14139999999998</v>
      </c>
      <c r="DH2" s="61">
        <v>46.958680000000001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20.279845999999999</v>
      </c>
      <c r="B6">
        <f>BB2</f>
        <v>5.5223956000000003</v>
      </c>
      <c r="C6">
        <f>BC2</f>
        <v>7.2552648</v>
      </c>
      <c r="D6">
        <f>BD2</f>
        <v>7.4966270000000002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255</v>
      </c>
      <c r="B2" s="55">
        <v>27934</v>
      </c>
      <c r="C2" s="56">
        <f ca="1">YEAR(TODAY())-YEAR(B2)+IF(TODAY()&gt;=DATE(YEAR(TODAY()),MONTH(B2),DAY(B2)),0,-1)</f>
        <v>44</v>
      </c>
      <c r="E2" s="52">
        <v>162</v>
      </c>
      <c r="F2" s="53" t="s">
        <v>39</v>
      </c>
      <c r="G2" s="52">
        <v>57.7</v>
      </c>
      <c r="H2" s="51" t="s">
        <v>41</v>
      </c>
      <c r="I2" s="73">
        <f>ROUND(G3/E3^2,1)</f>
        <v>22</v>
      </c>
    </row>
    <row r="3" spans="1:9">
      <c r="E3" s="51">
        <f>E2/100</f>
        <v>1.62</v>
      </c>
      <c r="F3" s="51" t="s">
        <v>40</v>
      </c>
      <c r="G3" s="51">
        <f>G2</f>
        <v>57.7</v>
      </c>
      <c r="H3" s="51" t="s">
        <v>41</v>
      </c>
      <c r="I3" s="73"/>
    </row>
    <row r="4" spans="1:9">
      <c r="A4" t="s">
        <v>273</v>
      </c>
    </row>
    <row r="5" spans="1:9">
      <c r="B5" s="60">
        <v>44210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임지애, ID : H1700057)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02월 01일 14:35:05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>
      <c r="C10" s="86" t="s">
        <v>30</v>
      </c>
      <c r="D10" s="86"/>
      <c r="E10" s="87"/>
      <c r="F10" s="90">
        <f>'개인정보 및 신체계측 입력'!B5</f>
        <v>44210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86" t="s">
        <v>32</v>
      </c>
      <c r="D12" s="86"/>
      <c r="E12" s="87"/>
      <c r="F12" s="95">
        <f ca="1">'개인정보 및 신체계측 입력'!C2</f>
        <v>44</v>
      </c>
      <c r="G12" s="95"/>
      <c r="H12" s="95"/>
      <c r="I12" s="95"/>
      <c r="K12" s="124">
        <f>'개인정보 및 신체계측 입력'!E2</f>
        <v>162</v>
      </c>
      <c r="L12" s="125"/>
      <c r="M12" s="118">
        <f>'개인정보 및 신체계측 입력'!G2</f>
        <v>57.7</v>
      </c>
      <c r="N12" s="119"/>
      <c r="O12" s="114" t="s">
        <v>271</v>
      </c>
      <c r="P12" s="108"/>
      <c r="Q12" s="91">
        <f>'개인정보 및 신체계측 입력'!I2</f>
        <v>22</v>
      </c>
      <c r="R12" s="91"/>
      <c r="S12" s="91"/>
    </row>
    <row r="13" spans="1:19" ht="18" customHeight="1" thickBot="1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>
      <c r="C14" s="88" t="s">
        <v>31</v>
      </c>
      <c r="D14" s="88"/>
      <c r="E14" s="89"/>
      <c r="F14" s="92" t="str">
        <f>MID('DRIs DATA'!B1,28,3)</f>
        <v>임지애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79.543999999999997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7.4850000000000003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12.971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1</v>
      </c>
      <c r="P69" s="82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11.1</v>
      </c>
      <c r="L72" s="36" t="s">
        <v>53</v>
      </c>
      <c r="M72" s="36">
        <f>ROUND('DRIs DATA'!K8,1)</f>
        <v>7.5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>
      <c r="B94" s="159" t="s">
        <v>171</v>
      </c>
      <c r="C94" s="157"/>
      <c r="D94" s="157"/>
      <c r="E94" s="157"/>
      <c r="F94" s="155">
        <f>ROUND('DRIs DATA'!F16/'DRIs DATA'!C16*100,2)</f>
        <v>60.22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125.75</v>
      </c>
      <c r="R94" s="157" t="s">
        <v>167</v>
      </c>
      <c r="S94" s="157"/>
      <c r="T94" s="15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>
      <c r="B121" s="43" t="s">
        <v>171</v>
      </c>
      <c r="C121" s="16"/>
      <c r="D121" s="16"/>
      <c r="E121" s="15"/>
      <c r="F121" s="155">
        <f>ROUND('DRIs DATA'!F26/'DRIs DATA'!C26*100,2)</f>
        <v>126.89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90.76</v>
      </c>
      <c r="R121" s="157" t="s">
        <v>166</v>
      </c>
      <c r="S121" s="157"/>
      <c r="T121" s="15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5.75" thickBot="1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>
      <c r="B172" s="42" t="s">
        <v>171</v>
      </c>
      <c r="C172" s="20"/>
      <c r="D172" s="20"/>
      <c r="E172" s="6"/>
      <c r="F172" s="155">
        <f>ROUND('DRIs DATA'!F36/'DRIs DATA'!C36*100,2)</f>
        <v>45.24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352.02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>
      <c r="B197" s="42" t="s">
        <v>171</v>
      </c>
      <c r="C197" s="20"/>
      <c r="D197" s="20"/>
      <c r="E197" s="6"/>
      <c r="F197" s="155">
        <f>ROUND('DRIs DATA'!F46/'DRIs DATA'!C46*100,2)</f>
        <v>108.06</v>
      </c>
      <c r="G197" s="155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>
      <c r="K205" s="10"/>
    </row>
    <row r="206" spans="2:20" ht="18" customHeight="1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2240</v>
      </c>
      <c r="J209" s="6" t="s">
        <v>189</v>
      </c>
      <c r="K209" s="6"/>
      <c r="L209" s="6"/>
      <c r="M209" s="6"/>
      <c r="N209" s="6"/>
    </row>
    <row r="210" spans="2:14" ht="18" customHeight="1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2021-02-02T01:20:59Z</dcterms:modified>
</cp:coreProperties>
</file>