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<sst xmlns="http://schemas.openxmlformats.org/spreadsheetml/2006/main" count="692" uniqueCount="341">
  <si>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</si>
  <si>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</si>
  <si>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</si>
  <si>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</si>
  <si>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</si>
  <si>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</si>
  <si>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</si>
  <si>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</si>
  <si>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</si>
  <si>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</si>
  <si>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</si>
  <si>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</si>
  <si>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</si>
  <si>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</si>
  <si>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</si>
  <si>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</si>
  <si>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</si>
  <si>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</si>
  <si>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</si>
  <si>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</si>
  <si>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</si>
  <si>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</si>
  <si>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</si>
  <si>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</si>
  <si>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</si>
  <si>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</si>
  <si>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</si>
  <si>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</si>
  <si>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</si>
  <si>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</si>
  <si>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</si>
  <si>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</si>
  <si>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</si>
  <si>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</si>
  <si>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</si>
  <si>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</si>
  <si>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</si>
  <si>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</si>
  <si>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</si>
  <si>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</si>
  <si>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</si>
  <si>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</si>
  <si>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</si>
  <si>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</si>
  <si>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</si>
  <si>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</si>
  <si>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</si>
  <si>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</si>
  <si>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</si>
  <si>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</si>
  <si>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</si>
  <si>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</si>
  <si>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</si>
  <si>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</si>
  <si>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</si>
  <si>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</si>
  <si>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</si>
  <si>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</si>
  <si>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</si>
  <si>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</si>
  <si>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</si>
  <si>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</si>
  <si>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</si>
  <si>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</si>
  <si>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</si>
  <si>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</si>
  <si>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</si>
  <si>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</si>
  <si>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</si>
  <si>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</si>
  <si>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</si>
  <si>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</si>
  <si>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</si>
  <si>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</si>
  <si>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</si>
  <si>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</si>
  <si>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</si>
  <si>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</si>
  <si>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</si>
  <si>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</si>
  <si>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</si>
  <si>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</si>
  <si>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</si>
  <si>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</si>
  <si>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</si>
  <si>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</si>
  <si>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</si>
  <si>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</si>
  <si>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</si>
  <si>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</si>
  <si>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</si>
  <si>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</si>
  <si>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</si>
  <si>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</si>
  <si>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</si>
  <si>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</si>
  <si>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</si>
  <si>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</si>
  <si>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</si>
  <si>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</si>
  <si>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</si>
  <si>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</si>
  <si>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</si>
  <si>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</si>
  <si>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</si>
  <si>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</si>
  <si>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</si>
  <si>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</si>
  <si>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</si>
  <si>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</si>
  <si>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</si>
  <si>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</si>
  <si>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</si>
  <si>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</si>
  <si>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</si>
  <si>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</si>
  <si>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</si>
  <si>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</si>
  <si>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</si>
  <si>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</si>
  <si>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</si>
  <si>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</si>
  <si>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</si>
  <si>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</si>
  <si>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</si>
  <si>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</si>
  <si>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</si>
  <si>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</si>
  <si>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</si>
  <si>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</si>
  <si>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</si>
  <si>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</si>
  <si>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</si>
  <si>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</si>
  <si>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</si>
  <si>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</si>
  <si>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</si>
  <si>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</si>
  <si>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</si>
  <si>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</si>
  <si>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</si>
  <si>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</si>
  <si>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</si>
  <si>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</si>
  <si>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</si>
  <si>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</si>
  <si>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</si>
  <si>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</si>
  <si>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</si>
  <si>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</si>
  <si>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</si>
  <si>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</si>
  <si>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</si>
  <si>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</si>
  <si>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</si>
  <si>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</si>
  <si>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</si>
  <si>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</si>
  <si>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</si>
  <si>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</si>
  <si>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</si>
  <si>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</si>
  <si>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</si>
  <si>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</si>
  <si>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</si>
  <si>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</si>
  <si>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</si>
  <si>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</si>
  <si>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</si>
  <si>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</si>
  <si>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</si>
  <si>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</si>
  <si>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</si>
  <si>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</si>
  <si>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</si>
  <si>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</si>
  <si>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</si>
  <si>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</si>
  <si>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</si>
  <si>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</si>
  <si>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</si>
  <si>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</si>
  <si>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</si>
  <si>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</si>
  <si>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</si>
  <si>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</si>
  <si>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</si>
  <si>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</si>
  <si>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</si>
  <si>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</si>
  <si>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</si>
  <si>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</si>
  <si>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</si>
  <si>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</si>
  <si>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</si>
  <si>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</si>
  <si>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</si>
  <si>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</si>
  <si>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</si>
  <si>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</si>
  <si>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</si>
  <si>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</si>
  <si>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</si>
  <si>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</si>
  <si>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</si>
  <si>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</si>
  <si>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</si>
  <si>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</si>
  <si>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</si>
  <si>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</si>
  <si>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</si>
  <si>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</si>
  <si>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</si>
  <si>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</si>
  <si>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</si>
  <si>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</si>
  <si>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</si>
  <si>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</si>
  <si>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</si>
  <si>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</si>
  <si>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</si>
  <si>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</si>
  <si>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</si>
  <si>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</si>
  <si>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</si>
  <si>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</si>
  <si>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</si>
  <si>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</si>
  <si>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</si>
  <si>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</si>
  <si>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</si>
  <si>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</si>
  <si>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</si>
  <si>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</si>
  <si>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</si>
  <si>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</si>
  <si>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</si>
  <si>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</si>
  <si>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</si>
  <si>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</si>
  <si>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</si>
  <si>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</si>
  <si>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</si>
  <si>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</si>
  <si>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</si>
  <si>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</si>
  <si>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</si>
  <si>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</si>
  <si>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</si>
  <si>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</si>
  <si>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</si>
  <si>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</si>
  <si>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</si>
  <si>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</si>
  <si>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</si>
  <si>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</si>
  <si>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</si>
  <si>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</si>
  <si>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</si>
  <si>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</si>
  <si>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</si>
  <si>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</si>
  <si>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</si>
  <si>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</si>
  <si>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</si>
  <si>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</si>
  <si>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</si>
  <si>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</si>
  <si>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</si>
  <si>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</si>
  <si>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</si>
  <si>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</si>
  <si>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</si>
  <si>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</si>
  <si>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</si>
  <si>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</si>
  <si>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</si>
  <si>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</si>
  <si>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</si>
  <si>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</si>
  <si>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</si>
  <si>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</si>
  <si>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</si>
  <si>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</si>
  <si>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</si>
  <si>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</si>
  <si>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</si>
  <si>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</si>
  <si>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</si>
  <si>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</si>
  <si>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</si>
  <si>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</si>
  <si>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</si>
  <si>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</si>
  <si>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</si>
  <si>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</si>
  <si>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</si>
  <si>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</si>
  <si>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</si>
  <si>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</si>
  <si>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</si>
  <si>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</si>
  <si>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</si>
  <si>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</si>
  <si>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</si>
  <si>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</si>
  <si>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</si>
  <si>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</si>
  <si>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</si>
  <si>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</si>
  <si>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</si>
  <si>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</si>
  <si>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</si>
  <si>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</si>
  <si>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</si>
  <si>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</si>
  <si>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</si>
  <si>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</si>
  <si>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</si>
  <si>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</si>
  <si>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</si>
  <si>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</si>
  <si>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</si>
  <si>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</si>
  <si>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</si>
  <si>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</si>
  <si>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</si>
  <si>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</si>
  <si>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</si>
  <si>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</si>
  <si>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황상주, ID : H1700058)</t>
  </si>
  <si>
    <t>2021년 11월 19일 09:52:14</t>
  </si>
  <si>
    <t>불포화지방산</t>
    <phoneticPr fontId="1" type="noConversion"/>
  </si>
  <si>
    <t>지용성 비타민</t>
    <phoneticPr fontId="1" type="noConversion"/>
  </si>
  <si>
    <t>비타민D</t>
    <phoneticPr fontId="1" type="noConversion"/>
  </si>
  <si>
    <t>상한섭취량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</si>
  <si>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</si>
  <si>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</si>
  <si>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</si>
  <si>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H1700058</t>
  </si>
  <si>
    <t>황상주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</si>
</sst>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108.76461999999999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992"/>
        <c:axId val="528475424"/>
      </c:barChart>
      <c:catAx>
        <c:axId val="52847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424"/>
        <c:crosses val="autoZero"/>
        <c:auto val="1"/>
        <c:lblAlgn val="ctr"/>
        <c:lblOffset val="100"/>
        <c:noMultiLvlLbl val="0"/>
      </c:catAx>
      <c:valAx>
        <c:axId val="52847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3.5540440000000002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6024"/>
        <c:axId val="525007984"/>
      </c:barChart>
      <c:catAx>
        <c:axId val="52500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984"/>
        <c:crosses val="autoZero"/>
        <c:auto val="1"/>
        <c:lblAlgn val="ctr"/>
        <c:lblOffset val="100"/>
        <c:noMultiLvlLbl val="0"/>
      </c:catAx>
      <c:valAx>
        <c:axId val="52500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2.1956844000000002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4456"/>
        <c:axId val="525008376"/>
      </c:barChart>
      <c:catAx>
        <c:axId val="52500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8376"/>
        <c:crosses val="autoZero"/>
        <c:auto val="1"/>
        <c:lblAlgn val="ctr"/>
        <c:lblOffset val="100"/>
        <c:noMultiLvlLbl val="0"/>
      </c:catAx>
      <c:valAx>
        <c:axId val="52500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1675.2483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944"/>
        <c:axId val="525006808"/>
      </c:barChart>
      <c:catAx>
        <c:axId val="5250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6808"/>
        <c:crosses val="autoZero"/>
        <c:auto val="1"/>
        <c:lblAlgn val="ctr"/>
        <c:lblOffset val="100"/>
        <c:noMultiLvlLbl val="0"/>
      </c:catAx>
      <c:valAx>
        <c:axId val="52500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3900.5999000000002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856"/>
        <c:axId val="528469936"/>
      </c:barChart>
      <c:catAx>
        <c:axId val="52847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69936"/>
        <c:crosses val="autoZero"/>
        <c:auto val="1"/>
        <c:lblAlgn val="ctr"/>
        <c:lblOffset val="100"/>
        <c:noMultiLvlLbl val="0"/>
      </c:catAx>
      <c:valAx>
        <c:axId val="528469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99.871269999999996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1896"/>
        <c:axId val="597132560"/>
      </c:barChart>
      <c:catAx>
        <c:axId val="52847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560"/>
        <c:crosses val="autoZero"/>
        <c:auto val="1"/>
        <c:lblAlgn val="ctr"/>
        <c:lblOffset val="100"/>
        <c:noMultiLvlLbl val="0"/>
      </c:catAx>
      <c:valAx>
        <c:axId val="59713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157.04655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440"/>
        <c:axId val="597131384"/>
      </c:barChart>
      <c:catAx>
        <c:axId val="59713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1384"/>
        <c:crosses val="autoZero"/>
        <c:auto val="1"/>
        <c:lblAlgn val="ctr"/>
        <c:lblOffset val="100"/>
        <c:noMultiLvlLbl val="0"/>
      </c:catAx>
      <c:valAx>
        <c:axId val="59713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14.794689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4128"/>
        <c:axId val="597132952"/>
      </c:barChart>
      <c:catAx>
        <c:axId val="59713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952"/>
        <c:crosses val="autoZero"/>
        <c:auto val="1"/>
        <c:lblAlgn val="ctr"/>
        <c:lblOffset val="100"/>
        <c:noMultiLvlLbl val="0"/>
      </c:catAx>
      <c:valAx>
        <c:axId val="597132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1037.0364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048"/>
        <c:axId val="597138832"/>
      </c:barChart>
      <c:catAx>
        <c:axId val="59713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8832"/>
        <c:crosses val="autoZero"/>
        <c:auto val="1"/>
        <c:lblAlgn val="ctr"/>
        <c:lblOffset val="100"/>
        <c:noMultiLvlLbl val="0"/>
      </c:catAx>
      <c:valAx>
        <c:axId val="5971388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3.1755223999999999E-2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6088"/>
        <c:axId val="597134520"/>
      </c:barChart>
      <c:catAx>
        <c:axId val="59713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4520"/>
        <c:crosses val="autoZero"/>
        <c:auto val="1"/>
        <c:lblAlgn val="ctr"/>
        <c:lblOffset val="100"/>
        <c:noMultiLvlLbl val="0"/>
      </c:catAx>
      <c:valAx>
        <c:axId val="59713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4.3489684999999998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3344"/>
        <c:axId val="597133736"/>
      </c:barChart>
      <c:catAx>
        <c:axId val="59713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3736"/>
        <c:crosses val="autoZero"/>
        <c:auto val="1"/>
        <c:lblAlgn val="ctr"/>
        <c:lblOffset val="100"/>
        <c:noMultiLvlLbl val="0"/>
      </c:catAx>
      <c:valAx>
        <c:axId val="597133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30.502794000000002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464"/>
        <c:axId val="528475032"/>
      </c:barChart>
      <c:catAx>
        <c:axId val="52847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032"/>
        <c:crosses val="autoZero"/>
        <c:auto val="1"/>
        <c:lblAlgn val="ctr"/>
        <c:lblOffset val="100"/>
        <c:noMultiLvlLbl val="0"/>
      </c:catAx>
      <c:valAx>
        <c:axId val="528475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215.65688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5696"/>
        <c:axId val="597136872"/>
      </c:barChart>
      <c:catAx>
        <c:axId val="59713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6872"/>
        <c:crosses val="autoZero"/>
        <c:auto val="1"/>
        <c:lblAlgn val="ctr"/>
        <c:lblOffset val="100"/>
        <c:noMultiLvlLbl val="0"/>
      </c:catAx>
      <c:valAx>
        <c:axId val="59713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135.07886999999999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000"/>
        <c:axId val="599017080"/>
      </c:barChart>
      <c:catAx>
        <c:axId val="59902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7080"/>
        <c:crosses val="autoZero"/>
        <c:auto val="1"/>
        <c:lblAlgn val="ctr"/>
        <c:lblOffset val="100"/>
        <c:noMultiLvlLbl val="0"/>
      </c:catAx>
      <c:valAx>
        <c:axId val="59901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4.53</c:v>
                </c:pt>
                <c:pt idx="1">
                  <c:v>14.722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9432"/>
        <c:axId val="599021784"/>
      </c:barChart>
      <c:catAx>
        <c:axId val="59901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1784"/>
        <c:crosses val="autoZero"/>
        <c:auto val="1"/>
        <c:lblAlgn val="ctr"/>
        <c:lblOffset val="100"/>
        <c:noMultiLvlLbl val="0"/>
      </c:catAx>
      <c:valAx>
        <c:axId val="59902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17.308060000000001</c:v>
                </c:pt>
                <c:pt idx="1">
                  <c:v>21.787109999999998</c:v>
                </c:pt>
                <c:pt idx="2">
                  <c:v>20.649342999999998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604.63744999999994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392"/>
        <c:axId val="599018256"/>
      </c:barChart>
      <c:catAx>
        <c:axId val="59902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8256"/>
        <c:crosses val="autoZero"/>
        <c:auto val="1"/>
        <c:lblAlgn val="ctr"/>
        <c:lblOffset val="100"/>
        <c:noMultiLvlLbl val="0"/>
      </c:catAx>
      <c:valAx>
        <c:axId val="599018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28.578607999999999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8648"/>
        <c:axId val="599015512"/>
      </c:barChart>
      <c:catAx>
        <c:axId val="59901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5512"/>
        <c:crosses val="autoZero"/>
        <c:auto val="1"/>
        <c:lblAlgn val="ctr"/>
        <c:lblOffset val="100"/>
        <c:noMultiLvlLbl val="0"/>
      </c:catAx>
      <c:valAx>
        <c:axId val="59901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69.495999999999995</c:v>
                </c:pt>
                <c:pt idx="1">
                  <c:v>13.282</c:v>
                </c:pt>
                <c:pt idx="2">
                  <c:v>17.222000000000001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6688"/>
        <c:axId val="599022960"/>
      </c:barChart>
      <c:catAx>
        <c:axId val="59901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2960"/>
        <c:crosses val="autoZero"/>
        <c:auto val="1"/>
        <c:lblAlgn val="ctr"/>
        <c:lblOffset val="100"/>
        <c:noMultiLvlLbl val="0"/>
      </c:catAx>
      <c:valAx>
        <c:axId val="59902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2930.9059999999999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7864"/>
        <c:axId val="599019824"/>
      </c:barChart>
      <c:catAx>
        <c:axId val="59901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9824"/>
        <c:crosses val="autoZero"/>
        <c:auto val="1"/>
        <c:lblAlgn val="ctr"/>
        <c:lblOffset val="100"/>
        <c:noMultiLvlLbl val="0"/>
      </c:catAx>
      <c:valAx>
        <c:axId val="599019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103.26116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0608"/>
        <c:axId val="525755224"/>
      </c:barChart>
      <c:catAx>
        <c:axId val="59902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5224"/>
        <c:crosses val="autoZero"/>
        <c:auto val="1"/>
        <c:lblAlgn val="ctr"/>
        <c:lblOffset val="100"/>
        <c:noMultiLvlLbl val="0"/>
      </c:catAx>
      <c:valAx>
        <c:axId val="525755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582.35299999999995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7184"/>
        <c:axId val="525758752"/>
      </c:barChart>
      <c:catAx>
        <c:axId val="52575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8752"/>
        <c:crosses val="autoZero"/>
        <c:auto val="1"/>
        <c:lblAlgn val="ctr"/>
        <c:lblOffset val="100"/>
        <c:noMultiLvlLbl val="0"/>
      </c:catAx>
      <c:valAx>
        <c:axId val="52575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7.3975185999999997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208"/>
        <c:axId val="528470720"/>
      </c:barChart>
      <c:catAx>
        <c:axId val="52847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0720"/>
        <c:crosses val="autoZero"/>
        <c:auto val="1"/>
        <c:lblAlgn val="ctr"/>
        <c:lblOffset val="100"/>
        <c:noMultiLvlLbl val="0"/>
      </c:catAx>
      <c:valAx>
        <c:axId val="5284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6677.7754000000004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8360"/>
        <c:axId val="525761104"/>
      </c:barChart>
      <c:catAx>
        <c:axId val="52575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1104"/>
        <c:crosses val="autoZero"/>
        <c:auto val="1"/>
        <c:lblAlgn val="ctr"/>
        <c:lblOffset val="100"/>
        <c:noMultiLvlLbl val="0"/>
      </c:catAx>
      <c:valAx>
        <c:axId val="52576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20.001259000000001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144"/>
        <c:axId val="525759536"/>
      </c:barChart>
      <c:catAx>
        <c:axId val="52575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9536"/>
        <c:crosses val="autoZero"/>
        <c:auto val="1"/>
        <c:lblAlgn val="ctr"/>
        <c:lblOffset val="100"/>
        <c:noMultiLvlLbl val="0"/>
      </c:catAx>
      <c:valAx>
        <c:axId val="52575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3.1791331999999999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928"/>
        <c:axId val="525760320"/>
      </c:barChart>
      <c:catAx>
        <c:axId val="52575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0320"/>
        <c:crosses val="autoZero"/>
        <c:auto val="1"/>
        <c:lblAlgn val="ctr"/>
        <c:lblOffset val="100"/>
        <c:noMultiLvlLbl val="0"/>
      </c:catAx>
      <c:valAx>
        <c:axId val="52576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181.54438999999999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248"/>
        <c:axId val="528472288"/>
      </c:barChart>
      <c:catAx>
        <c:axId val="5284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2288"/>
        <c:crosses val="autoZero"/>
        <c:auto val="1"/>
        <c:lblAlgn val="ctr"/>
        <c:lblOffset val="100"/>
        <c:noMultiLvlLbl val="0"/>
      </c:catAx>
      <c:valAx>
        <c:axId val="52847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2.4642550000000001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640"/>
        <c:axId val="528471504"/>
      </c:barChart>
      <c:catAx>
        <c:axId val="52847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1504"/>
        <c:crosses val="autoZero"/>
        <c:auto val="1"/>
        <c:lblAlgn val="ctr"/>
        <c:lblOffset val="100"/>
        <c:noMultiLvlLbl val="0"/>
      </c:catAx>
      <c:valAx>
        <c:axId val="52847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20.823672999999999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160"/>
        <c:axId val="525010728"/>
      </c:barChart>
      <c:catAx>
        <c:axId val="52500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10728"/>
        <c:crosses val="autoZero"/>
        <c:auto val="1"/>
        <c:lblAlgn val="ctr"/>
        <c:lblOffset val="100"/>
        <c:noMultiLvlLbl val="0"/>
      </c:catAx>
      <c:valAx>
        <c:axId val="52501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3.1791331999999999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3280"/>
        <c:axId val="525004848"/>
      </c:barChart>
      <c:catAx>
        <c:axId val="52500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4848"/>
        <c:crosses val="autoZero"/>
        <c:auto val="1"/>
        <c:lblAlgn val="ctr"/>
        <c:lblOffset val="100"/>
        <c:noMultiLvlLbl val="0"/>
      </c:catAx>
      <c:valAx>
        <c:axId val="52500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572.13080000000002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10336"/>
        <c:axId val="525007200"/>
      </c:barChart>
      <c:catAx>
        <c:axId val="52501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200"/>
        <c:crosses val="autoZero"/>
        <c:auto val="1"/>
        <c:lblAlgn val="ctr"/>
        <c:lblOffset val="100"/>
        <c:noMultiLvlLbl val="0"/>
      </c:catAx>
      <c:valAx>
        <c:axId val="52500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12.201155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5240"/>
        <c:axId val="525003672"/>
      </c:barChart>
      <c:catAx>
        <c:axId val="52500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3672"/>
        <c:crosses val="autoZero"/>
        <c:auto val="1"/>
        <c:lblAlgn val="ctr"/>
        <c:lblOffset val="100"/>
        <c:noMultiLvlLbl val="0"/>
      </c:catAx>
      <c:valAx>
        <c:axId val="52500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황상주, ID : H1700058)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19일 09:52:14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2930.9059999999999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108.76461999999999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30.502794000000002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69.495999999999995</v>
      </c>
      <c r="G8" s="59">
        <f>'DRIs DATA 입력'!G8</f>
        <v>13.282</v>
      </c>
      <c r="H8" s="59">
        <f>'DRIs DATA 입력'!H8</f>
        <v>17.222000000000001</v>
      </c>
      <c r="I8" s="46"/>
      <c r="J8" s="59" t="s">
        <v>216</v>
      </c>
      <c r="K8" s="59">
        <f>'DRIs DATA 입력'!K8</f>
        <v>4.53</v>
      </c>
      <c r="L8" s="59">
        <f>'DRIs DATA 입력'!L8</f>
        <v>14.722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604.63744999999994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28.578607999999999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7.3975185999999997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181.54438999999999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103.26116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2.8386980999999998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2.4642550000000001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20.823672999999999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3.1791331999999999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572.13080000000002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12.201155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3.5540440000000002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2.1956844000000002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582.35299999999995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1675.2483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6677.7754000000004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3900.5999000000002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99.871269999999996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157.04655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20.001259000000001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14.794689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1037.0364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3.1755223999999999E-2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4.3489684999999998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215.65688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135.07886999999999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1" sqref="J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330</v>
      </c>
      <c r="G1" s="62" t="s">
        <v>278</v>
      </c>
      <c r="H1" s="61" t="s">
        <v>331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332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280</v>
      </c>
      <c r="B6" s="65">
        <v>1800</v>
      </c>
      <c r="C6" s="65">
        <v>2930.9059999999999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40</v>
      </c>
      <c r="P6" s="65">
        <v>50</v>
      </c>
      <c r="Q6" s="65">
        <v>0</v>
      </c>
      <c r="R6" s="65">
        <v>0</v>
      </c>
      <c r="S6" s="65">
        <v>108.76461999999999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30.502794000000002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69.495999999999995</v>
      </c>
      <c r="G8" s="65">
        <v>13.282</v>
      </c>
      <c r="H8" s="65">
        <v>17.222000000000001</v>
      </c>
      <c r="J8" s="65" t="s">
        <v>296</v>
      </c>
      <c r="K8" s="65">
        <v>4.53</v>
      </c>
      <c r="L8" s="65">
        <v>14.722</v>
      </c>
    </row>
    <row r="13" spans="1:27" x14ac:dyDescent="0.3">
      <c r="A13" s="70" t="s">
        <v>333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297</v>
      </c>
      <c r="B14" s="69"/>
      <c r="C14" s="69"/>
      <c r="D14" s="69"/>
      <c r="E14" s="69"/>
      <c r="F14" s="69"/>
      <c r="H14" s="69" t="s">
        <v>298</v>
      </c>
      <c r="I14" s="69"/>
      <c r="J14" s="69"/>
      <c r="K14" s="69"/>
      <c r="L14" s="69"/>
      <c r="M14" s="69"/>
      <c r="O14" s="69" t="s">
        <v>334</v>
      </c>
      <c r="P14" s="69"/>
      <c r="Q14" s="69"/>
      <c r="R14" s="69"/>
      <c r="S14" s="69"/>
      <c r="T14" s="69"/>
      <c r="V14" s="69" t="s">
        <v>299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300</v>
      </c>
      <c r="B16" s="65">
        <v>430</v>
      </c>
      <c r="C16" s="65">
        <v>600</v>
      </c>
      <c r="D16" s="65">
        <v>0</v>
      </c>
      <c r="E16" s="65">
        <v>3000</v>
      </c>
      <c r="F16" s="65">
        <v>604.63744999999994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28.578607999999999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7.3975185999999997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181.54438999999999</v>
      </c>
    </row>
    <row r="23" spans="1:62" x14ac:dyDescent="0.3">
      <c r="A23" s="70" t="s">
        <v>301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302</v>
      </c>
      <c r="B24" s="69"/>
      <c r="C24" s="69"/>
      <c r="D24" s="69"/>
      <c r="E24" s="69"/>
      <c r="F24" s="69"/>
      <c r="H24" s="69" t="s">
        <v>303</v>
      </c>
      <c r="I24" s="69"/>
      <c r="J24" s="69"/>
      <c r="K24" s="69"/>
      <c r="L24" s="69"/>
      <c r="M24" s="69"/>
      <c r="O24" s="69" t="s">
        <v>304</v>
      </c>
      <c r="P24" s="69"/>
      <c r="Q24" s="69"/>
      <c r="R24" s="69"/>
      <c r="S24" s="69"/>
      <c r="T24" s="69"/>
      <c r="V24" s="69" t="s">
        <v>305</v>
      </c>
      <c r="W24" s="69"/>
      <c r="X24" s="69"/>
      <c r="Y24" s="69"/>
      <c r="Z24" s="69"/>
      <c r="AA24" s="69"/>
      <c r="AC24" s="69" t="s">
        <v>306</v>
      </c>
      <c r="AD24" s="69"/>
      <c r="AE24" s="69"/>
      <c r="AF24" s="69"/>
      <c r="AG24" s="69"/>
      <c r="AH24" s="69"/>
      <c r="AJ24" s="69" t="s">
        <v>307</v>
      </c>
      <c r="AK24" s="69"/>
      <c r="AL24" s="69"/>
      <c r="AM24" s="69"/>
      <c r="AN24" s="69"/>
      <c r="AO24" s="69"/>
      <c r="AQ24" s="69" t="s">
        <v>308</v>
      </c>
      <c r="AR24" s="69"/>
      <c r="AS24" s="69"/>
      <c r="AT24" s="69"/>
      <c r="AU24" s="69"/>
      <c r="AV24" s="69"/>
      <c r="AX24" s="69" t="s">
        <v>309</v>
      </c>
      <c r="AY24" s="69"/>
      <c r="AZ24" s="69"/>
      <c r="BA24" s="69"/>
      <c r="BB24" s="69"/>
      <c r="BC24" s="69"/>
      <c r="BE24" s="69" t="s">
        <v>310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335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336</v>
      </c>
      <c r="BB25" s="65" t="s">
        <v>337</v>
      </c>
      <c r="BC25" s="65" t="s">
        <v>284</v>
      </c>
      <c r="BE25" s="65"/>
      <c r="BF25" s="65" t="s">
        <v>338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103.26116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2.8386980999999998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2.4642550000000001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20.823672999999999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3.1791331999999999</v>
      </c>
      <c r="AJ26" s="65" t="s">
        <v>311</v>
      </c>
      <c r="AK26" s="65">
        <v>320</v>
      </c>
      <c r="AL26" s="65">
        <v>400</v>
      </c>
      <c r="AM26" s="65">
        <v>0</v>
      </c>
      <c r="AN26" s="65">
        <v>1000</v>
      </c>
      <c r="AO26" s="65">
        <v>572.13080000000002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12.201155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3.5540440000000002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2.1956844000000002</v>
      </c>
    </row>
    <row r="33" spans="1:68" x14ac:dyDescent="0.3">
      <c r="A33" s="70" t="s">
        <v>312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313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314</v>
      </c>
      <c r="W34" s="69"/>
      <c r="X34" s="69"/>
      <c r="Y34" s="69"/>
      <c r="Z34" s="69"/>
      <c r="AA34" s="69"/>
      <c r="AC34" s="69" t="s">
        <v>315</v>
      </c>
      <c r="AD34" s="69"/>
      <c r="AE34" s="69"/>
      <c r="AF34" s="69"/>
      <c r="AG34" s="69"/>
      <c r="AH34" s="69"/>
      <c r="AJ34" s="69" t="s">
        <v>316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582.35299999999995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1675.2483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6677.7754000000004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3900.5999000000002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99.871269999999996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157.04655</v>
      </c>
    </row>
    <row r="43" spans="1:68" x14ac:dyDescent="0.3">
      <c r="A43" s="70" t="s">
        <v>317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318</v>
      </c>
      <c r="B44" s="69"/>
      <c r="C44" s="69"/>
      <c r="D44" s="69"/>
      <c r="E44" s="69"/>
      <c r="F44" s="69"/>
      <c r="H44" s="69" t="s">
        <v>319</v>
      </c>
      <c r="I44" s="69"/>
      <c r="J44" s="69"/>
      <c r="K44" s="69"/>
      <c r="L44" s="69"/>
      <c r="M44" s="69"/>
      <c r="O44" s="69" t="s">
        <v>320</v>
      </c>
      <c r="P44" s="69"/>
      <c r="Q44" s="69"/>
      <c r="R44" s="69"/>
      <c r="S44" s="69"/>
      <c r="T44" s="69"/>
      <c r="V44" s="69" t="s">
        <v>321</v>
      </c>
      <c r="W44" s="69"/>
      <c r="X44" s="69"/>
      <c r="Y44" s="69"/>
      <c r="Z44" s="69"/>
      <c r="AA44" s="69"/>
      <c r="AC44" s="69" t="s">
        <v>322</v>
      </c>
      <c r="AD44" s="69"/>
      <c r="AE44" s="69"/>
      <c r="AF44" s="69"/>
      <c r="AG44" s="69"/>
      <c r="AH44" s="69"/>
      <c r="AJ44" s="69" t="s">
        <v>323</v>
      </c>
      <c r="AK44" s="69"/>
      <c r="AL44" s="69"/>
      <c r="AM44" s="69"/>
      <c r="AN44" s="69"/>
      <c r="AO44" s="69"/>
      <c r="AQ44" s="69" t="s">
        <v>324</v>
      </c>
      <c r="AR44" s="69"/>
      <c r="AS44" s="69"/>
      <c r="AT44" s="69"/>
      <c r="AU44" s="69"/>
      <c r="AV44" s="69"/>
      <c r="AX44" s="69" t="s">
        <v>325</v>
      </c>
      <c r="AY44" s="69"/>
      <c r="AZ44" s="69"/>
      <c r="BA44" s="69"/>
      <c r="BB44" s="69"/>
      <c r="BC44" s="69"/>
      <c r="BE44" s="69" t="s">
        <v>326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337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20.001259000000001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14.794689</v>
      </c>
      <c r="O46" s="65" t="s">
        <v>327</v>
      </c>
      <c r="P46" s="65">
        <v>600</v>
      </c>
      <c r="Q46" s="65">
        <v>800</v>
      </c>
      <c r="R46" s="65">
        <v>0</v>
      </c>
      <c r="S46" s="65">
        <v>10000</v>
      </c>
      <c r="T46" s="65">
        <v>1037.0364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3.1755223999999999E-2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4.3489684999999998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215.65688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135.07886999999999</v>
      </c>
      <c r="AX46" s="65" t="s">
        <v>328</v>
      </c>
      <c r="AY46" s="65"/>
      <c r="AZ46" s="65"/>
      <c r="BA46" s="65"/>
      <c r="BB46" s="65"/>
      <c r="BC46" s="65"/>
      <c r="BE46" s="65" t="s">
        <v>329</v>
      </c>
      <c r="BF46" s="65"/>
      <c r="BG46" s="65"/>
      <c r="BH46" s="65"/>
      <c r="BI46" s="65"/>
      <c r="BJ46" s="65"/>
    </row>
  </sheetData>
  <mergeCells count="38">
    <mergeCell ref="AJ34:AO34"/>
    <mergeCell ref="A33:AO33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339</v>
      </c>
      <c r="B2" s="61" t="s">
        <v>340</v>
      </c>
      <c r="C2" s="61" t="s">
        <v>276</v>
      </c>
      <c r="D2" s="61">
        <v>52</v>
      </c>
      <c r="E2" s="61">
        <v>2930.9059999999999</v>
      </c>
      <c r="F2" s="61">
        <v>438.89724999999999</v>
      </c>
      <c r="G2" s="61">
        <v>83.88355</v>
      </c>
      <c r="H2" s="61">
        <v>54.999496000000001</v>
      </c>
      <c r="I2" s="61">
        <v>28.884053999999999</v>
      </c>
      <c r="J2" s="61">
        <v>108.76461999999999</v>
      </c>
      <c r="K2" s="61">
        <v>53.930737000000001</v>
      </c>
      <c r="L2" s="61">
        <v>54.833877999999999</v>
      </c>
      <c r="M2" s="61">
        <v>30.502794000000002</v>
      </c>
      <c r="N2" s="61">
        <v>3.6812138999999999</v>
      </c>
      <c r="O2" s="61">
        <v>14.499283</v>
      </c>
      <c r="P2" s="61">
        <v>1018.2804599999999</v>
      </c>
      <c r="Q2" s="61">
        <v>35.397423000000003</v>
      </c>
      <c r="R2" s="61">
        <v>604.63744999999994</v>
      </c>
      <c r="S2" s="61">
        <v>172.34822</v>
      </c>
      <c r="T2" s="61">
        <v>5187.4687999999996</v>
      </c>
      <c r="U2" s="61">
        <v>7.3975185999999997</v>
      </c>
      <c r="V2" s="61">
        <v>28.578607999999999</v>
      </c>
      <c r="W2" s="61">
        <v>181.54438999999999</v>
      </c>
      <c r="X2" s="61">
        <v>103.26116</v>
      </c>
      <c r="Y2" s="61">
        <v>2.8386980999999998</v>
      </c>
      <c r="Z2" s="61">
        <v>2.4642550000000001</v>
      </c>
      <c r="AA2" s="61">
        <v>20.823672999999999</v>
      </c>
      <c r="AB2" s="61">
        <v>3.1791331999999999</v>
      </c>
      <c r="AC2" s="61">
        <v>572.13080000000002</v>
      </c>
      <c r="AD2" s="61">
        <v>12.201155</v>
      </c>
      <c r="AE2" s="61">
        <v>3.5540440000000002</v>
      </c>
      <c r="AF2" s="61">
        <v>2.1956844000000002</v>
      </c>
      <c r="AG2" s="61">
        <v>582.35299999999995</v>
      </c>
      <c r="AH2" s="61">
        <v>332.75002999999998</v>
      </c>
      <c r="AI2" s="61">
        <v>249.60298</v>
      </c>
      <c r="AJ2" s="61">
        <v>1675.2483</v>
      </c>
      <c r="AK2" s="61">
        <v>6677.7754000000004</v>
      </c>
      <c r="AL2" s="61">
        <v>99.871269999999996</v>
      </c>
      <c r="AM2" s="61">
        <v>3900.5999000000002</v>
      </c>
      <c r="AN2" s="61">
        <v>157.04655</v>
      </c>
      <c r="AO2" s="61">
        <v>20.001259000000001</v>
      </c>
      <c r="AP2" s="61">
        <v>13.243919999999999</v>
      </c>
      <c r="AQ2" s="61">
        <v>6.7573379999999998</v>
      </c>
      <c r="AR2" s="61">
        <v>14.794689</v>
      </c>
      <c r="AS2" s="61">
        <v>1037.0364</v>
      </c>
      <c r="AT2" s="61">
        <v>3.1755223999999999E-2</v>
      </c>
      <c r="AU2" s="61">
        <v>4.3489684999999998</v>
      </c>
      <c r="AV2" s="61">
        <v>215.65688</v>
      </c>
      <c r="AW2" s="61">
        <v>135.07886999999999</v>
      </c>
      <c r="AX2" s="61">
        <v>9.683464E-2</v>
      </c>
      <c r="AY2" s="61">
        <v>1.977098</v>
      </c>
      <c r="AZ2" s="61">
        <v>580.58810000000005</v>
      </c>
      <c r="BA2" s="61">
        <v>59.760956</v>
      </c>
      <c r="BB2" s="61">
        <v>17.308060000000001</v>
      </c>
      <c r="BC2" s="61">
        <v>21.787109999999998</v>
      </c>
      <c r="BD2" s="61">
        <v>20.649342999999998</v>
      </c>
      <c r="BE2" s="61">
        <v>1.4774683</v>
      </c>
      <c r="BF2" s="61">
        <v>6.6949589999999999</v>
      </c>
      <c r="BG2" s="61">
        <v>1.1518281E-3</v>
      </c>
      <c r="BH2" s="61">
        <v>1.1687596E-2</v>
      </c>
      <c r="BI2" s="61">
        <v>9.6649100000000005E-3</v>
      </c>
      <c r="BJ2" s="61">
        <v>5.9723186999999997E-2</v>
      </c>
      <c r="BK2" s="61">
        <v>8.8602166000000004E-5</v>
      </c>
      <c r="BL2" s="61">
        <v>0.14864574</v>
      </c>
      <c r="BM2" s="61">
        <v>3.0571929999999998</v>
      </c>
      <c r="BN2" s="61">
        <v>0.60685920000000004</v>
      </c>
      <c r="BO2" s="61">
        <v>55.396732</v>
      </c>
      <c r="BP2" s="61">
        <v>8.1762280000000001</v>
      </c>
      <c r="BQ2" s="61">
        <v>15.519254</v>
      </c>
      <c r="BR2" s="61">
        <v>70.337100000000007</v>
      </c>
      <c r="BS2" s="61">
        <v>45.537005999999998</v>
      </c>
      <c r="BT2" s="61">
        <v>5.3399463000000003</v>
      </c>
      <c r="BU2" s="61">
        <v>6.6478510000000005E-2</v>
      </c>
      <c r="BV2" s="61">
        <v>0.13469227</v>
      </c>
      <c r="BW2" s="61">
        <v>0.45016873000000002</v>
      </c>
      <c r="BX2" s="61">
        <v>1.8031594</v>
      </c>
      <c r="BY2" s="61">
        <v>0.19807153999999999</v>
      </c>
      <c r="BZ2" s="61">
        <v>9.3895825999999998E-4</v>
      </c>
      <c r="CA2" s="61">
        <v>1.9413284</v>
      </c>
      <c r="CB2" s="61">
        <v>6.7398600000000003E-2</v>
      </c>
      <c r="CC2" s="61">
        <v>0.26176473</v>
      </c>
      <c r="CD2" s="61">
        <v>4.0944289999999999</v>
      </c>
      <c r="CE2" s="61">
        <v>7.2581396000000006E-2</v>
      </c>
      <c r="CF2" s="61">
        <v>0.71084844999999997</v>
      </c>
      <c r="CG2" s="61">
        <v>2.4899998E-6</v>
      </c>
      <c r="CH2" s="61">
        <v>6.3752119999999995E-2</v>
      </c>
      <c r="CI2" s="61">
        <v>6.3705669999999997E-3</v>
      </c>
      <c r="CJ2" s="61">
        <v>9.1479610000000005</v>
      </c>
      <c r="CK2" s="61">
        <v>1.7767318000000001E-2</v>
      </c>
      <c r="CL2" s="61">
        <v>1.1907573</v>
      </c>
      <c r="CM2" s="61">
        <v>2.9977605000000001</v>
      </c>
      <c r="CN2" s="61">
        <v>3442.2139000000002</v>
      </c>
      <c r="CO2" s="61">
        <v>5992.22</v>
      </c>
      <c r="CP2" s="61">
        <v>3789.0654</v>
      </c>
      <c r="CQ2" s="61">
        <v>1359.9869000000001</v>
      </c>
      <c r="CR2" s="61">
        <v>659.84730000000002</v>
      </c>
      <c r="CS2" s="61">
        <v>625.54200000000003</v>
      </c>
      <c r="CT2" s="61">
        <v>3515.6374999999998</v>
      </c>
      <c r="CU2" s="61">
        <v>2193.3854999999999</v>
      </c>
      <c r="CV2" s="61">
        <v>2219.8117999999999</v>
      </c>
      <c r="CW2" s="61">
        <v>2490.6664999999998</v>
      </c>
      <c r="CX2" s="61">
        <v>790.35046</v>
      </c>
      <c r="CY2" s="61">
        <v>4149.6054999999997</v>
      </c>
      <c r="CZ2" s="61">
        <v>2089.2624999999998</v>
      </c>
      <c r="DA2" s="61">
        <v>4928.2466000000004</v>
      </c>
      <c r="DB2" s="61">
        <v>4552.701</v>
      </c>
      <c r="DC2" s="61">
        <v>6939.5366000000004</v>
      </c>
      <c r="DD2" s="61">
        <v>14086.415000000001</v>
      </c>
      <c r="DE2" s="61">
        <v>2586.1460000000002</v>
      </c>
      <c r="DF2" s="61">
        <v>6056.1073999999999</v>
      </c>
      <c r="DG2" s="61">
        <v>2940.1208000000001</v>
      </c>
      <c r="DH2" s="61">
        <v>185.20107999999999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59.760956</v>
      </c>
      <c r="B6">
        <f>BB2</f>
        <v>17.308060000000001</v>
      </c>
      <c r="C6">
        <f>BC2</f>
        <v>21.787109999999998</v>
      </c>
      <c r="D6">
        <f>BD2</f>
        <v>20.649342999999998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24851</v>
      </c>
      <c r="C2" s="56">
        <f ca="1">YEAR(TODAY())-YEAR(B2)+IF(TODAY()&gt;=DATE(YEAR(TODAY()),MONTH(B2),DAY(B2)),0,-1)</f>
        <v>53</v>
      </c>
      <c r="E2" s="52">
        <v>158.6</v>
      </c>
      <c r="F2" s="53" t="s">
        <v>39</v>
      </c>
      <c r="G2" s="52">
        <v>54</v>
      </c>
      <c r="H2" s="51" t="s">
        <v>41</v>
      </c>
      <c r="I2" s="72">
        <f>ROUND(G3/E3^2,1)</f>
        <v>21.5</v>
      </c>
    </row>
    <row r="3" spans="1:9" x14ac:dyDescent="0.3">
      <c r="E3" s="51">
        <f>E2/100</f>
        <v>1.5859999999999999</v>
      </c>
      <c r="F3" s="51" t="s">
        <v>40</v>
      </c>
      <c r="G3" s="51">
        <f>G2</f>
        <v>54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44263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황상주, ID : H1700058)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19일 09:52:14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44263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53</v>
      </c>
      <c r="G12" s="137"/>
      <c r="H12" s="137"/>
      <c r="I12" s="137"/>
      <c r="K12" s="128">
        <f>'개인정보 및 신체계측 입력'!E2</f>
        <v>158.6</v>
      </c>
      <c r="L12" s="129"/>
      <c r="M12" s="122">
        <f>'개인정보 및 신체계측 입력'!G2</f>
        <v>54</v>
      </c>
      <c r="N12" s="123"/>
      <c r="O12" s="118" t="s">
        <v>271</v>
      </c>
      <c r="P12" s="112"/>
      <c r="Q12" s="115">
        <f>'개인정보 및 신체계측 입력'!I2</f>
        <v>21.5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황상주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69.495999999999995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13.282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17.222000000000001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14.7</v>
      </c>
      <c r="L72" s="36" t="s">
        <v>53</v>
      </c>
      <c r="M72" s="36">
        <f>ROUND('DRIs DATA'!K8,1)</f>
        <v>4.5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80.62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238.16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103.26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211.94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72.790000000000006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445.19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200.01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2021-11-19T01:06:48Z</dcterms:modified>
</cp:coreProperties>
</file>