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<sst xmlns="http://schemas.openxmlformats.org/spreadsheetml/2006/main" count="692" uniqueCount="352">
  <si>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</si>
  <si>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</si>
  <si>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</si>
  <si>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</si>
  <si>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</si>
  <si>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</si>
  <si>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</si>
  <si>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</si>
  <si>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</si>
  <si>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</si>
  <si>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</si>
  <si>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</si>
  <si>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</si>
  <si>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</si>
  <si>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</si>
  <si>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</si>
  <si>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</si>
  <si>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</si>
  <si>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</si>
  <si>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</si>
  <si>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</si>
  <si>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</si>
  <si>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</si>
  <si>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</si>
  <si>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</si>
  <si>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</si>
  <si>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</si>
  <si>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</si>
  <si>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</si>
  <si>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</si>
  <si>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</si>
  <si>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</si>
  <si>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</si>
  <si>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</si>
  <si>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</si>
  <si>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</si>
  <si>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</si>
  <si>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</si>
  <si>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</si>
  <si>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</si>
  <si>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</si>
  <si>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</si>
  <si>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</si>
  <si>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</si>
  <si>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</si>
  <si>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</si>
  <si>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</si>
  <si>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</si>
  <si>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</si>
  <si>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</si>
  <si>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</si>
  <si>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</si>
  <si>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</si>
  <si>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</si>
  <si>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</si>
  <si>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</si>
  <si>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</si>
  <si>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</si>
  <si>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</si>
  <si>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</si>
  <si>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</si>
  <si>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</si>
  <si>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</si>
  <si>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</si>
  <si>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</si>
  <si>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</si>
  <si>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</si>
  <si>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</si>
  <si>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</si>
  <si>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</si>
  <si>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</si>
  <si>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</si>
  <si>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</si>
  <si>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</si>
  <si>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</si>
  <si>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</si>
  <si>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</si>
  <si>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</si>
  <si>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</si>
  <si>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</si>
  <si>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</si>
  <si>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</si>
  <si>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</si>
  <si>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</si>
  <si>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</si>
  <si>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</si>
  <si>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</si>
  <si>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</si>
  <si>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</si>
  <si>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</si>
  <si>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</si>
  <si>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</si>
  <si>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</si>
  <si>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</si>
  <si>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</si>
  <si>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</si>
  <si>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</si>
  <si>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</si>
  <si>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</si>
  <si>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</si>
  <si>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</si>
  <si>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</si>
  <si>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</si>
  <si>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</si>
  <si>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</si>
  <si>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</si>
  <si>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</si>
  <si>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</si>
  <si>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</si>
  <si>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</si>
  <si>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</si>
  <si>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</si>
  <si>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</si>
  <si>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</si>
  <si>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</si>
  <si>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</si>
  <si>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</si>
  <si>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</si>
  <si>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</si>
  <si>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</si>
  <si>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</si>
  <si>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</si>
  <si>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</si>
  <si>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</si>
  <si>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</si>
  <si>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</si>
  <si>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</si>
  <si>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</si>
  <si>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</si>
  <si>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</si>
  <si>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</si>
  <si>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</si>
  <si>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</si>
  <si>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</si>
  <si>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</si>
  <si>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</si>
  <si>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</si>
  <si>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</si>
  <si>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</si>
  <si>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</si>
  <si>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</si>
  <si>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</si>
  <si>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</si>
  <si>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</si>
  <si>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</si>
  <si>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</si>
  <si>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</si>
  <si>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</si>
  <si>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</si>
  <si>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</si>
  <si>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</si>
  <si>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</si>
  <si>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</si>
  <si>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</si>
  <si>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</si>
  <si>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</si>
  <si>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</si>
  <si>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</si>
  <si>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</si>
  <si>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</si>
  <si>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</si>
  <si>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</si>
  <si>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</si>
  <si>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</si>
  <si>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</si>
  <si>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</si>
  <si>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</si>
  <si>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</si>
  <si>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</si>
  <si>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</si>
  <si>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</si>
  <si>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</si>
  <si>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</si>
  <si>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</si>
  <si>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</si>
  <si>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</si>
  <si>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</si>
  <si>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</si>
  <si>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</si>
  <si>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</si>
  <si>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</si>
  <si>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</si>
  <si>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</si>
  <si>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</si>
  <si>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</si>
  <si>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</si>
  <si>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</si>
  <si>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</si>
  <si>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</si>
  <si>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</si>
  <si>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</si>
  <si>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</si>
  <si>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</si>
  <si>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</si>
  <si>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</si>
  <si>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</si>
  <si>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</si>
  <si>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</si>
  <si>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</si>
  <si>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</si>
  <si>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</si>
  <si>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</si>
  <si>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</si>
  <si>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</si>
  <si>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</si>
  <si>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</si>
  <si>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</si>
  <si>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</si>
  <si>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</si>
  <si>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</si>
  <si>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</si>
  <si>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</si>
  <si>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</si>
  <si>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</si>
  <si>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</si>
  <si>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</si>
  <si>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</si>
  <si>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</si>
  <si>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</si>
  <si>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</si>
  <si>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</si>
  <si>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</si>
  <si>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</si>
  <si>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</si>
  <si>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</si>
  <si>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</si>
  <si>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</si>
  <si>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</si>
  <si>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</si>
  <si>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</si>
  <si>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</si>
  <si>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</si>
  <si>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</si>
  <si>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</si>
  <si>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</si>
  <si>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</si>
  <si>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</si>
  <si>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</si>
  <si>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</si>
  <si>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</si>
  <si>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</si>
  <si>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</si>
  <si>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</si>
  <si>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</si>
  <si>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</si>
  <si>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</si>
  <si>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</si>
  <si>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</si>
  <si>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</si>
  <si>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</si>
  <si>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</si>
  <si>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</si>
  <si>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</si>
  <si>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</si>
  <si>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</si>
  <si>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</si>
  <si>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</si>
  <si>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</si>
  <si>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</si>
  <si>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</si>
  <si>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</si>
  <si>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</si>
  <si>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</si>
  <si>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</si>
  <si>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</si>
  <si>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</si>
  <si>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</si>
  <si>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</si>
  <si>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</si>
  <si>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</si>
  <si>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</si>
  <si>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</si>
  <si>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</si>
  <si>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</si>
  <si>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</si>
  <si>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</si>
  <si>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</si>
  <si>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</si>
  <si>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</si>
  <si>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</si>
  <si>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</si>
  <si>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</si>
  <si>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</si>
  <si>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</si>
  <si>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</si>
  <si>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</si>
  <si>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</si>
  <si>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</si>
  <si>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</si>
  <si>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</si>
  <si>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</si>
  <si>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</si>
  <si>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</si>
  <si>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</si>
  <si>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</si>
  <si>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</si>
  <si>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</si>
  <si>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</si>
  <si>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</si>
  <si>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</si>
  <si>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</si>
  <si>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</si>
  <si>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</si>
  <si>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</si>
  <si>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</si>
  <si>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</si>
  <si>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</si>
  <si>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</si>
  <si>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</si>
  <si>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</si>
  <si>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</si>
  <si>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</si>
  <si>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</si>
  <si>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</si>
  <si>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</si>
  <si>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</si>
  <si>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</si>
  <si>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(설문지 : FFQ 95문항 설문지, 사용자 : 방석순, ID : H1700059)</t>
  </si>
  <si>
    <t>2021년 11월 19일 09:52:56</t>
  </si>
  <si>
    <t>필요추정량</t>
    <phoneticPr fontId="1" type="noConversion"/>
  </si>
  <si>
    <t>탄수화물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</si>
  <si>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</si>
  <si>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</si>
  <si>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</si>
  <si>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</si>
  <si>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에너지(kcal)</t>
    <phoneticPr fontId="1" type="noConversion"/>
  </si>
  <si>
    <t>단백질(g/일)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</si>
  <si>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</si>
  <si>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</si>
  <si>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</si>
  <si>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충분섭취량</t>
    <phoneticPr fontId="1" type="noConversion"/>
  </si>
  <si>
    <t>상한섭취량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</si>
  <si>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</si>
  <si>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</si>
  <si>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</si>
  <si>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</si>
  <si>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</si>
  <si>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</si>
  <si>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</si>
  <si>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섭취량</t>
    <phoneticPr fontId="1" type="noConversion"/>
  </si>
  <si>
    <t>섭취량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</si>
  <si>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</si>
  <si>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</si>
  <si>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</si>
  <si>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권장섭취량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</si>
  <si>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</si>
  <si>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</si>
  <si>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</si>
  <si>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평균필요량</t>
    <phoneticPr fontId="1" type="noConversion"/>
  </si>
  <si>
    <t>몰리브덴(ug/일)</t>
    <phoneticPr fontId="1" type="noConversion"/>
  </si>
  <si>
    <t>H1700059</t>
  </si>
  <si>
    <t>방석순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</si>
</sst>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46.294229999999999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992"/>
        <c:axId val="528475424"/>
      </c:barChart>
      <c:catAx>
        <c:axId val="52847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424"/>
        <c:crosses val="autoZero"/>
        <c:auto val="1"/>
        <c:lblAlgn val="ctr"/>
        <c:lblOffset val="100"/>
        <c:noMultiLvlLbl val="0"/>
      </c:catAx>
      <c:valAx>
        <c:axId val="52847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1.3143313999999999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6024"/>
        <c:axId val="525007984"/>
      </c:barChart>
      <c:catAx>
        <c:axId val="52500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984"/>
        <c:crosses val="autoZero"/>
        <c:auto val="1"/>
        <c:lblAlgn val="ctr"/>
        <c:lblOffset val="100"/>
        <c:noMultiLvlLbl val="0"/>
      </c:catAx>
      <c:valAx>
        <c:axId val="525007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1.0528432000000001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4456"/>
        <c:axId val="525008376"/>
      </c:barChart>
      <c:catAx>
        <c:axId val="525004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8376"/>
        <c:crosses val="autoZero"/>
        <c:auto val="1"/>
        <c:lblAlgn val="ctr"/>
        <c:lblOffset val="100"/>
        <c:noMultiLvlLbl val="0"/>
      </c:catAx>
      <c:valAx>
        <c:axId val="525008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874.10270000000003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944"/>
        <c:axId val="525006808"/>
      </c:barChart>
      <c:catAx>
        <c:axId val="5250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6808"/>
        <c:crosses val="autoZero"/>
        <c:auto val="1"/>
        <c:lblAlgn val="ctr"/>
        <c:lblOffset val="100"/>
        <c:noMultiLvlLbl val="0"/>
      </c:catAx>
      <c:valAx>
        <c:axId val="52500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1628.9446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856"/>
        <c:axId val="528469936"/>
      </c:barChart>
      <c:catAx>
        <c:axId val="52847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69936"/>
        <c:crosses val="autoZero"/>
        <c:auto val="1"/>
        <c:lblAlgn val="ctr"/>
        <c:lblOffset val="100"/>
        <c:noMultiLvlLbl val="0"/>
      </c:catAx>
      <c:valAx>
        <c:axId val="528469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48.614742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1896"/>
        <c:axId val="597132560"/>
      </c:barChart>
      <c:catAx>
        <c:axId val="528471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560"/>
        <c:crosses val="autoZero"/>
        <c:auto val="1"/>
        <c:lblAlgn val="ctr"/>
        <c:lblOffset val="100"/>
        <c:noMultiLvlLbl val="0"/>
      </c:catAx>
      <c:valAx>
        <c:axId val="59713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1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86.012680000000003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440"/>
        <c:axId val="597131384"/>
      </c:barChart>
      <c:catAx>
        <c:axId val="59713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1384"/>
        <c:crosses val="autoZero"/>
        <c:auto val="1"/>
        <c:lblAlgn val="ctr"/>
        <c:lblOffset val="100"/>
        <c:noMultiLvlLbl val="0"/>
      </c:catAx>
      <c:valAx>
        <c:axId val="597131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8.3645949999999996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4128"/>
        <c:axId val="597132952"/>
      </c:barChart>
      <c:catAx>
        <c:axId val="59713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2952"/>
        <c:crosses val="autoZero"/>
        <c:auto val="1"/>
        <c:lblAlgn val="ctr"/>
        <c:lblOffset val="100"/>
        <c:noMultiLvlLbl val="0"/>
      </c:catAx>
      <c:valAx>
        <c:axId val="597132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4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498.93164000000002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8048"/>
        <c:axId val="597138832"/>
      </c:barChart>
      <c:catAx>
        <c:axId val="597138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8832"/>
        <c:crosses val="autoZero"/>
        <c:auto val="1"/>
        <c:lblAlgn val="ctr"/>
        <c:lblOffset val="100"/>
        <c:noMultiLvlLbl val="0"/>
      </c:catAx>
      <c:valAx>
        <c:axId val="5971388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8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2.2423185999999999E-3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6088"/>
        <c:axId val="597134520"/>
      </c:barChart>
      <c:catAx>
        <c:axId val="59713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4520"/>
        <c:crosses val="autoZero"/>
        <c:auto val="1"/>
        <c:lblAlgn val="ctr"/>
        <c:lblOffset val="100"/>
        <c:noMultiLvlLbl val="0"/>
      </c:catAx>
      <c:valAx>
        <c:axId val="597134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3.6358633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3344"/>
        <c:axId val="597133736"/>
      </c:barChart>
      <c:catAx>
        <c:axId val="597133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3736"/>
        <c:crosses val="autoZero"/>
        <c:auto val="1"/>
        <c:lblAlgn val="ctr"/>
        <c:lblOffset val="100"/>
        <c:noMultiLvlLbl val="0"/>
      </c:catAx>
      <c:valAx>
        <c:axId val="597133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15.028328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3464"/>
        <c:axId val="528475032"/>
      </c:barChart>
      <c:catAx>
        <c:axId val="52847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5032"/>
        <c:crosses val="autoZero"/>
        <c:auto val="1"/>
        <c:lblAlgn val="ctr"/>
        <c:lblOffset val="100"/>
        <c:noMultiLvlLbl val="0"/>
      </c:catAx>
      <c:valAx>
        <c:axId val="52847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54.19435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7135696"/>
        <c:axId val="597136872"/>
      </c:barChart>
      <c:catAx>
        <c:axId val="597135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7136872"/>
        <c:crosses val="autoZero"/>
        <c:auto val="1"/>
        <c:lblAlgn val="ctr"/>
        <c:lblOffset val="100"/>
        <c:noMultiLvlLbl val="0"/>
      </c:catAx>
      <c:valAx>
        <c:axId val="597136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713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65.88655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000"/>
        <c:axId val="599017080"/>
      </c:barChart>
      <c:catAx>
        <c:axId val="599021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7080"/>
        <c:crosses val="autoZero"/>
        <c:auto val="1"/>
        <c:lblAlgn val="ctr"/>
        <c:lblOffset val="100"/>
        <c:noMultiLvlLbl val="0"/>
      </c:catAx>
      <c:valAx>
        <c:axId val="59901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4.1769999999999996</c:v>
                </c:pt>
                <c:pt idx="1">
                  <c:v>7.0350000000000001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9432"/>
        <c:axId val="599021784"/>
      </c:barChart>
      <c:catAx>
        <c:axId val="59901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1784"/>
        <c:crosses val="autoZero"/>
        <c:auto val="1"/>
        <c:lblAlgn val="ctr"/>
        <c:lblOffset val="100"/>
        <c:noMultiLvlLbl val="0"/>
      </c:catAx>
      <c:valAx>
        <c:axId val="59902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5.0272727000000001</c:v>
                </c:pt>
                <c:pt idx="1">
                  <c:v>5.5119714999999996</c:v>
                </c:pt>
                <c:pt idx="2">
                  <c:v>7.3706040000000002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220.02704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1392"/>
        <c:axId val="599018256"/>
      </c:barChart>
      <c:catAx>
        <c:axId val="59902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8256"/>
        <c:crosses val="autoZero"/>
        <c:auto val="1"/>
        <c:lblAlgn val="ctr"/>
        <c:lblOffset val="100"/>
        <c:noMultiLvlLbl val="0"/>
      </c:catAx>
      <c:valAx>
        <c:axId val="599018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7.4411087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8648"/>
        <c:axId val="599015512"/>
      </c:barChart>
      <c:catAx>
        <c:axId val="599018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5512"/>
        <c:crosses val="autoZero"/>
        <c:auto val="1"/>
        <c:lblAlgn val="ctr"/>
        <c:lblOffset val="100"/>
        <c:noMultiLvlLbl val="0"/>
      </c:catAx>
      <c:valAx>
        <c:axId val="59901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8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81.87</c:v>
                </c:pt>
                <c:pt idx="1">
                  <c:v>5.2329999999999997</c:v>
                </c:pt>
                <c:pt idx="2">
                  <c:v>12.897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99016688"/>
        <c:axId val="599022960"/>
      </c:barChart>
      <c:catAx>
        <c:axId val="59901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22960"/>
        <c:crosses val="autoZero"/>
        <c:auto val="1"/>
        <c:lblAlgn val="ctr"/>
        <c:lblOffset val="100"/>
        <c:noMultiLvlLbl val="0"/>
      </c:catAx>
      <c:valAx>
        <c:axId val="59902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1556.7744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17864"/>
        <c:axId val="599019824"/>
      </c:barChart>
      <c:catAx>
        <c:axId val="59901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99019824"/>
        <c:crosses val="autoZero"/>
        <c:auto val="1"/>
        <c:lblAlgn val="ctr"/>
        <c:lblOffset val="100"/>
        <c:noMultiLvlLbl val="0"/>
      </c:catAx>
      <c:valAx>
        <c:axId val="599019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17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38.9009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99020608"/>
        <c:axId val="525755224"/>
      </c:barChart>
      <c:catAx>
        <c:axId val="59902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5224"/>
        <c:crosses val="autoZero"/>
        <c:auto val="1"/>
        <c:lblAlgn val="ctr"/>
        <c:lblOffset val="100"/>
        <c:noMultiLvlLbl val="0"/>
      </c:catAx>
      <c:valAx>
        <c:axId val="525755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9902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222.42302000000001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7184"/>
        <c:axId val="525758752"/>
      </c:barChart>
      <c:catAx>
        <c:axId val="525757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8752"/>
        <c:crosses val="autoZero"/>
        <c:auto val="1"/>
        <c:lblAlgn val="ctr"/>
        <c:lblOffset val="100"/>
        <c:noMultiLvlLbl val="0"/>
      </c:catAx>
      <c:valAx>
        <c:axId val="525758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7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1.2477765000000001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6208"/>
        <c:axId val="528470720"/>
      </c:barChart>
      <c:catAx>
        <c:axId val="52847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0720"/>
        <c:crosses val="autoZero"/>
        <c:auto val="1"/>
        <c:lblAlgn val="ctr"/>
        <c:lblOffset val="100"/>
        <c:noMultiLvlLbl val="0"/>
      </c:catAx>
      <c:valAx>
        <c:axId val="5284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2459.0115000000001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8360"/>
        <c:axId val="525761104"/>
      </c:barChart>
      <c:catAx>
        <c:axId val="525758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1104"/>
        <c:crosses val="autoZero"/>
        <c:auto val="1"/>
        <c:lblAlgn val="ctr"/>
        <c:lblOffset val="100"/>
        <c:noMultiLvlLbl val="0"/>
      </c:catAx>
      <c:valAx>
        <c:axId val="52576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8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8.4009979999999995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144"/>
        <c:axId val="525759536"/>
      </c:barChart>
      <c:catAx>
        <c:axId val="525759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59536"/>
        <c:crosses val="autoZero"/>
        <c:auto val="1"/>
        <c:lblAlgn val="ctr"/>
        <c:lblOffset val="100"/>
        <c:noMultiLvlLbl val="0"/>
      </c:catAx>
      <c:valAx>
        <c:axId val="52575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0.99878270000000002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59928"/>
        <c:axId val="525760320"/>
      </c:barChart>
      <c:catAx>
        <c:axId val="52575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760320"/>
        <c:crosses val="autoZero"/>
        <c:auto val="1"/>
        <c:lblAlgn val="ctr"/>
        <c:lblOffset val="100"/>
        <c:noMultiLvlLbl val="0"/>
      </c:catAx>
      <c:valAx>
        <c:axId val="525760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5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100.82814999999999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248"/>
        <c:axId val="528472288"/>
      </c:barChart>
      <c:catAx>
        <c:axId val="52847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2288"/>
        <c:crosses val="autoZero"/>
        <c:auto val="1"/>
        <c:lblAlgn val="ctr"/>
        <c:lblOffset val="100"/>
        <c:noMultiLvlLbl val="0"/>
      </c:catAx>
      <c:valAx>
        <c:axId val="528472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0.71360670000000004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474640"/>
        <c:axId val="528471504"/>
      </c:barChart>
      <c:catAx>
        <c:axId val="52847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471504"/>
        <c:crosses val="autoZero"/>
        <c:auto val="1"/>
        <c:lblAlgn val="ctr"/>
        <c:lblOffset val="100"/>
        <c:noMultiLvlLbl val="0"/>
      </c:catAx>
      <c:valAx>
        <c:axId val="52847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47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9.7901299999999996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9160"/>
        <c:axId val="525010728"/>
      </c:barChart>
      <c:catAx>
        <c:axId val="525009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10728"/>
        <c:crosses val="autoZero"/>
        <c:auto val="1"/>
        <c:lblAlgn val="ctr"/>
        <c:lblOffset val="100"/>
        <c:noMultiLvlLbl val="0"/>
      </c:catAx>
      <c:valAx>
        <c:axId val="52501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9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0.99878270000000002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3280"/>
        <c:axId val="525004848"/>
      </c:barChart>
      <c:catAx>
        <c:axId val="52500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4848"/>
        <c:crosses val="autoZero"/>
        <c:auto val="1"/>
        <c:lblAlgn val="ctr"/>
        <c:lblOffset val="100"/>
        <c:noMultiLvlLbl val="0"/>
      </c:catAx>
      <c:valAx>
        <c:axId val="525004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313.77087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10336"/>
        <c:axId val="525007200"/>
      </c:barChart>
      <c:catAx>
        <c:axId val="525010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7200"/>
        <c:crosses val="autoZero"/>
        <c:auto val="1"/>
        <c:lblAlgn val="ctr"/>
        <c:lblOffset val="100"/>
        <c:noMultiLvlLbl val="0"/>
      </c:catAx>
      <c:valAx>
        <c:axId val="5250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10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3.3708684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005240"/>
        <c:axId val="525003672"/>
      </c:barChart>
      <c:catAx>
        <c:axId val="525005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003672"/>
        <c:crosses val="autoZero"/>
        <c:auto val="1"/>
        <c:lblAlgn val="ctr"/>
        <c:lblOffset val="100"/>
        <c:noMultiLvlLbl val="0"/>
      </c:catAx>
      <c:valAx>
        <c:axId val="52500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005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방석순, ID : H1700059)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19일 09:52:56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1556.7744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46.294229999999999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15.028328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81.87</v>
      </c>
      <c r="G8" s="59">
        <f>'DRIs DATA 입력'!G8</f>
        <v>5.2329999999999997</v>
      </c>
      <c r="H8" s="59">
        <f>'DRIs DATA 입력'!H8</f>
        <v>12.897</v>
      </c>
      <c r="I8" s="46"/>
      <c r="J8" s="59" t="s">
        <v>216</v>
      </c>
      <c r="K8" s="59">
        <f>'DRIs DATA 입력'!K8</f>
        <v>4.1769999999999996</v>
      </c>
      <c r="L8" s="59">
        <f>'DRIs DATA 입력'!L8</f>
        <v>7.0350000000000001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220.02704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7.4411087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1.2477765000000001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100.82814999999999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38.9009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1.0994303999999999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0.71360670000000004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9.7901299999999996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0.99878270000000002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313.77087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3.3708684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1.3143313999999999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1.0528432000000001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222.42302000000001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874.10270000000003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2459.0115000000001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1628.9446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48.614742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86.012680000000003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8.4009979999999995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8.3645949999999996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498.93164000000002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2.2423185999999999E-3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3.6358633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54.19435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65.88655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8" sqref="K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317</v>
      </c>
      <c r="G1" s="62" t="s">
        <v>278</v>
      </c>
      <c r="H1" s="61" t="s">
        <v>318</v>
      </c>
    </row>
    <row r="3" spans="1:27" x14ac:dyDescent="0.3">
      <c r="A3" s="71" t="s">
        <v>279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280</v>
      </c>
      <c r="B4" s="69"/>
      <c r="C4" s="69"/>
      <c r="E4" s="66" t="s">
        <v>281</v>
      </c>
      <c r="F4" s="67"/>
      <c r="G4" s="67"/>
      <c r="H4" s="68"/>
      <c r="J4" s="66" t="s">
        <v>282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319</v>
      </c>
      <c r="C5" s="65" t="s">
        <v>284</v>
      </c>
      <c r="E5" s="65"/>
      <c r="F5" s="65" t="s">
        <v>320</v>
      </c>
      <c r="G5" s="65" t="s">
        <v>285</v>
      </c>
      <c r="H5" s="65" t="s">
        <v>321</v>
      </c>
      <c r="J5" s="65"/>
      <c r="K5" s="65" t="s">
        <v>286</v>
      </c>
      <c r="L5" s="65" t="s">
        <v>322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284</v>
      </c>
      <c r="U5" s="65"/>
      <c r="V5" s="65" t="s">
        <v>323</v>
      </c>
      <c r="W5" s="65" t="s">
        <v>324</v>
      </c>
      <c r="X5" s="65" t="s">
        <v>289</v>
      </c>
      <c r="Y5" s="65" t="s">
        <v>290</v>
      </c>
      <c r="Z5" s="65" t="s">
        <v>284</v>
      </c>
    </row>
    <row r="6" spans="1:27" x14ac:dyDescent="0.3">
      <c r="A6" s="65" t="s">
        <v>325</v>
      </c>
      <c r="B6" s="65">
        <v>1900</v>
      </c>
      <c r="C6" s="65">
        <v>1556.7744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326</v>
      </c>
      <c r="O6" s="65">
        <v>40</v>
      </c>
      <c r="P6" s="65">
        <v>50</v>
      </c>
      <c r="Q6" s="65">
        <v>0</v>
      </c>
      <c r="R6" s="65">
        <v>0</v>
      </c>
      <c r="S6" s="65">
        <v>46.294229999999999</v>
      </c>
      <c r="U6" s="65" t="s">
        <v>292</v>
      </c>
      <c r="V6" s="65">
        <v>0</v>
      </c>
      <c r="W6" s="65">
        <v>0</v>
      </c>
      <c r="X6" s="65">
        <v>20</v>
      </c>
      <c r="Y6" s="65">
        <v>0</v>
      </c>
      <c r="Z6" s="65">
        <v>15.028328</v>
      </c>
    </row>
    <row r="7" spans="1:27" x14ac:dyDescent="0.3">
      <c r="E7" s="65" t="s">
        <v>293</v>
      </c>
      <c r="F7" s="65">
        <v>65</v>
      </c>
      <c r="G7" s="65">
        <v>30</v>
      </c>
      <c r="H7" s="65">
        <v>20</v>
      </c>
      <c r="J7" s="65" t="s">
        <v>293</v>
      </c>
      <c r="K7" s="65">
        <v>1</v>
      </c>
      <c r="L7" s="65">
        <v>10</v>
      </c>
    </row>
    <row r="8" spans="1:27" x14ac:dyDescent="0.3">
      <c r="E8" s="65" t="s">
        <v>294</v>
      </c>
      <c r="F8" s="65">
        <v>81.87</v>
      </c>
      <c r="G8" s="65">
        <v>5.2329999999999997</v>
      </c>
      <c r="H8" s="65">
        <v>12.897</v>
      </c>
      <c r="J8" s="65" t="s">
        <v>294</v>
      </c>
      <c r="K8" s="65">
        <v>4.1769999999999996</v>
      </c>
      <c r="L8" s="65">
        <v>7.0350000000000001</v>
      </c>
    </row>
    <row r="13" spans="1:27" x14ac:dyDescent="0.3">
      <c r="A13" s="70" t="s">
        <v>327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328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329</v>
      </c>
      <c r="P14" s="69"/>
      <c r="Q14" s="69"/>
      <c r="R14" s="69"/>
      <c r="S14" s="69"/>
      <c r="T14" s="69"/>
      <c r="V14" s="69" t="s">
        <v>296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287</v>
      </c>
      <c r="C15" s="65" t="s">
        <v>288</v>
      </c>
      <c r="D15" s="65" t="s">
        <v>330</v>
      </c>
      <c r="E15" s="65" t="s">
        <v>331</v>
      </c>
      <c r="F15" s="65" t="s">
        <v>284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284</v>
      </c>
      <c r="O15" s="65"/>
      <c r="P15" s="65" t="s">
        <v>287</v>
      </c>
      <c r="Q15" s="65" t="s">
        <v>288</v>
      </c>
      <c r="R15" s="65" t="s">
        <v>332</v>
      </c>
      <c r="S15" s="65" t="s">
        <v>333</v>
      </c>
      <c r="T15" s="65" t="s">
        <v>284</v>
      </c>
      <c r="V15" s="65"/>
      <c r="W15" s="65" t="s">
        <v>323</v>
      </c>
      <c r="X15" s="65" t="s">
        <v>324</v>
      </c>
      <c r="Y15" s="65" t="s">
        <v>289</v>
      </c>
      <c r="Z15" s="65" t="s">
        <v>290</v>
      </c>
      <c r="AA15" s="65" t="s">
        <v>284</v>
      </c>
    </row>
    <row r="16" spans="1:27" x14ac:dyDescent="0.3">
      <c r="A16" s="65" t="s">
        <v>334</v>
      </c>
      <c r="B16" s="65">
        <v>450</v>
      </c>
      <c r="C16" s="65">
        <v>650</v>
      </c>
      <c r="D16" s="65">
        <v>0</v>
      </c>
      <c r="E16" s="65">
        <v>3000</v>
      </c>
      <c r="F16" s="65">
        <v>220.02704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7.4411087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1.2477765000000001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100.82814999999999</v>
      </c>
    </row>
    <row r="23" spans="1:62" x14ac:dyDescent="0.3">
      <c r="A23" s="70" t="s">
        <v>297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335</v>
      </c>
      <c r="B24" s="69"/>
      <c r="C24" s="69"/>
      <c r="D24" s="69"/>
      <c r="E24" s="69"/>
      <c r="F24" s="69"/>
      <c r="H24" s="69" t="s">
        <v>298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336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337</v>
      </c>
      <c r="AK24" s="69"/>
      <c r="AL24" s="69"/>
      <c r="AM24" s="69"/>
      <c r="AN24" s="69"/>
      <c r="AO24" s="69"/>
      <c r="AQ24" s="69" t="s">
        <v>338</v>
      </c>
      <c r="AR24" s="69"/>
      <c r="AS24" s="69"/>
      <c r="AT24" s="69"/>
      <c r="AU24" s="69"/>
      <c r="AV24" s="69"/>
      <c r="AX24" s="69" t="s">
        <v>301</v>
      </c>
      <c r="AY24" s="69"/>
      <c r="AZ24" s="69"/>
      <c r="BA24" s="69"/>
      <c r="BB24" s="69"/>
      <c r="BC24" s="69"/>
      <c r="BE24" s="69" t="s">
        <v>302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287</v>
      </c>
      <c r="C25" s="65" t="s">
        <v>324</v>
      </c>
      <c r="D25" s="65" t="s">
        <v>289</v>
      </c>
      <c r="E25" s="65" t="s">
        <v>333</v>
      </c>
      <c r="F25" s="65" t="s">
        <v>339</v>
      </c>
      <c r="H25" s="65"/>
      <c r="I25" s="65" t="s">
        <v>323</v>
      </c>
      <c r="J25" s="65" t="s">
        <v>324</v>
      </c>
      <c r="K25" s="65" t="s">
        <v>289</v>
      </c>
      <c r="L25" s="65" t="s">
        <v>290</v>
      </c>
      <c r="M25" s="65" t="s">
        <v>284</v>
      </c>
      <c r="O25" s="65"/>
      <c r="P25" s="65" t="s">
        <v>287</v>
      </c>
      <c r="Q25" s="65" t="s">
        <v>288</v>
      </c>
      <c r="R25" s="65" t="s">
        <v>330</v>
      </c>
      <c r="S25" s="65" t="s">
        <v>290</v>
      </c>
      <c r="T25" s="65" t="s">
        <v>284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339</v>
      </c>
      <c r="AC25" s="65"/>
      <c r="AD25" s="65" t="s">
        <v>287</v>
      </c>
      <c r="AE25" s="65" t="s">
        <v>288</v>
      </c>
      <c r="AF25" s="65" t="s">
        <v>289</v>
      </c>
      <c r="AG25" s="65" t="s">
        <v>331</v>
      </c>
      <c r="AH25" s="65" t="s">
        <v>340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284</v>
      </c>
      <c r="AQ25" s="65"/>
      <c r="AR25" s="65" t="s">
        <v>287</v>
      </c>
      <c r="AS25" s="65" t="s">
        <v>288</v>
      </c>
      <c r="AT25" s="65" t="s">
        <v>289</v>
      </c>
      <c r="AU25" s="65" t="s">
        <v>333</v>
      </c>
      <c r="AV25" s="65" t="s">
        <v>339</v>
      </c>
      <c r="AX25" s="65"/>
      <c r="AY25" s="65" t="s">
        <v>287</v>
      </c>
      <c r="AZ25" s="65" t="s">
        <v>324</v>
      </c>
      <c r="BA25" s="65" t="s">
        <v>332</v>
      </c>
      <c r="BB25" s="65" t="s">
        <v>290</v>
      </c>
      <c r="BC25" s="65" t="s">
        <v>284</v>
      </c>
      <c r="BE25" s="65"/>
      <c r="BF25" s="65" t="s">
        <v>287</v>
      </c>
      <c r="BG25" s="65" t="s">
        <v>324</v>
      </c>
      <c r="BH25" s="65" t="s">
        <v>289</v>
      </c>
      <c r="BI25" s="65" t="s">
        <v>290</v>
      </c>
      <c r="BJ25" s="65" t="s">
        <v>339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38.9009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1.0994303999999999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0.71360670000000004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9.7901299999999996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0.99878270000000002</v>
      </c>
      <c r="AJ26" s="65" t="s">
        <v>303</v>
      </c>
      <c r="AK26" s="65">
        <v>320</v>
      </c>
      <c r="AL26" s="65">
        <v>400</v>
      </c>
      <c r="AM26" s="65">
        <v>0</v>
      </c>
      <c r="AN26" s="65">
        <v>1000</v>
      </c>
      <c r="AO26" s="65">
        <v>313.77087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3.3708684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1.3143313999999999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1.0528432000000001</v>
      </c>
    </row>
    <row r="33" spans="1:68" x14ac:dyDescent="0.3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341</v>
      </c>
      <c r="B34" s="69"/>
      <c r="C34" s="69"/>
      <c r="D34" s="69"/>
      <c r="E34" s="69"/>
      <c r="F34" s="69"/>
      <c r="H34" s="69" t="s">
        <v>342</v>
      </c>
      <c r="I34" s="69"/>
      <c r="J34" s="69"/>
      <c r="K34" s="69"/>
      <c r="L34" s="69"/>
      <c r="M34" s="69"/>
      <c r="O34" s="69" t="s">
        <v>343</v>
      </c>
      <c r="P34" s="69"/>
      <c r="Q34" s="69"/>
      <c r="R34" s="69"/>
      <c r="S34" s="69"/>
      <c r="T34" s="69"/>
      <c r="V34" s="69" t="s">
        <v>305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323</v>
      </c>
      <c r="C35" s="65" t="s">
        <v>288</v>
      </c>
      <c r="D35" s="65" t="s">
        <v>332</v>
      </c>
      <c r="E35" s="65" t="s">
        <v>333</v>
      </c>
      <c r="F35" s="65" t="s">
        <v>284</v>
      </c>
      <c r="H35" s="65"/>
      <c r="I35" s="65" t="s">
        <v>287</v>
      </c>
      <c r="J35" s="65" t="s">
        <v>344</v>
      </c>
      <c r="K35" s="65" t="s">
        <v>289</v>
      </c>
      <c r="L35" s="65" t="s">
        <v>333</v>
      </c>
      <c r="M35" s="65" t="s">
        <v>284</v>
      </c>
      <c r="O35" s="65"/>
      <c r="P35" s="65" t="s">
        <v>287</v>
      </c>
      <c r="Q35" s="65" t="s">
        <v>288</v>
      </c>
      <c r="R35" s="65" t="s">
        <v>289</v>
      </c>
      <c r="S35" s="65" t="s">
        <v>333</v>
      </c>
      <c r="T35" s="65" t="s">
        <v>339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339</v>
      </c>
      <c r="AC35" s="65"/>
      <c r="AD35" s="65" t="s">
        <v>287</v>
      </c>
      <c r="AE35" s="65" t="s">
        <v>344</v>
      </c>
      <c r="AF35" s="65" t="s">
        <v>332</v>
      </c>
      <c r="AG35" s="65" t="s">
        <v>333</v>
      </c>
      <c r="AH35" s="65" t="s">
        <v>340</v>
      </c>
      <c r="AJ35" s="65"/>
      <c r="AK35" s="65" t="s">
        <v>287</v>
      </c>
      <c r="AL35" s="65" t="s">
        <v>344</v>
      </c>
      <c r="AM35" s="65" t="s">
        <v>289</v>
      </c>
      <c r="AN35" s="65" t="s">
        <v>290</v>
      </c>
      <c r="AO35" s="65" t="s">
        <v>284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222.42302000000001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874.10270000000003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2459.0115000000001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1628.9446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48.614742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86.012680000000003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345</v>
      </c>
      <c r="I44" s="69"/>
      <c r="J44" s="69"/>
      <c r="K44" s="69"/>
      <c r="L44" s="69"/>
      <c r="M44" s="69"/>
      <c r="O44" s="69" t="s">
        <v>346</v>
      </c>
      <c r="P44" s="69"/>
      <c r="Q44" s="69"/>
      <c r="R44" s="69"/>
      <c r="S44" s="69"/>
      <c r="T44" s="69"/>
      <c r="V44" s="69" t="s">
        <v>347</v>
      </c>
      <c r="W44" s="69"/>
      <c r="X44" s="69"/>
      <c r="Y44" s="69"/>
      <c r="Z44" s="69"/>
      <c r="AA44" s="69"/>
      <c r="AC44" s="69" t="s">
        <v>310</v>
      </c>
      <c r="AD44" s="69"/>
      <c r="AE44" s="69"/>
      <c r="AF44" s="69"/>
      <c r="AG44" s="69"/>
      <c r="AH44" s="69"/>
      <c r="AJ44" s="69" t="s">
        <v>311</v>
      </c>
      <c r="AK44" s="69"/>
      <c r="AL44" s="69"/>
      <c r="AM44" s="69"/>
      <c r="AN44" s="69"/>
      <c r="AO44" s="69"/>
      <c r="AQ44" s="69" t="s">
        <v>312</v>
      </c>
      <c r="AR44" s="69"/>
      <c r="AS44" s="69"/>
      <c r="AT44" s="69"/>
      <c r="AU44" s="69"/>
      <c r="AV44" s="69"/>
      <c r="AX44" s="69" t="s">
        <v>313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284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339</v>
      </c>
      <c r="O45" s="65"/>
      <c r="P45" s="65" t="s">
        <v>348</v>
      </c>
      <c r="Q45" s="65" t="s">
        <v>288</v>
      </c>
      <c r="R45" s="65" t="s">
        <v>330</v>
      </c>
      <c r="S45" s="65" t="s">
        <v>290</v>
      </c>
      <c r="T45" s="65" t="s">
        <v>284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284</v>
      </c>
      <c r="AC45" s="65"/>
      <c r="AD45" s="65" t="s">
        <v>348</v>
      </c>
      <c r="AE45" s="65" t="s">
        <v>288</v>
      </c>
      <c r="AF45" s="65" t="s">
        <v>289</v>
      </c>
      <c r="AG45" s="65" t="s">
        <v>333</v>
      </c>
      <c r="AH45" s="65" t="s">
        <v>284</v>
      </c>
      <c r="AJ45" s="65"/>
      <c r="AK45" s="65" t="s">
        <v>323</v>
      </c>
      <c r="AL45" s="65" t="s">
        <v>288</v>
      </c>
      <c r="AM45" s="65" t="s">
        <v>330</v>
      </c>
      <c r="AN45" s="65" t="s">
        <v>290</v>
      </c>
      <c r="AO45" s="65" t="s">
        <v>339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339</v>
      </c>
      <c r="AX45" s="65"/>
      <c r="AY45" s="65" t="s">
        <v>323</v>
      </c>
      <c r="AZ45" s="65" t="s">
        <v>344</v>
      </c>
      <c r="BA45" s="65" t="s">
        <v>330</v>
      </c>
      <c r="BB45" s="65" t="s">
        <v>290</v>
      </c>
      <c r="BC45" s="65" t="s">
        <v>284</v>
      </c>
      <c r="BE45" s="65"/>
      <c r="BF45" s="65" t="s">
        <v>287</v>
      </c>
      <c r="BG45" s="65" t="s">
        <v>288</v>
      </c>
      <c r="BH45" s="65" t="s">
        <v>289</v>
      </c>
      <c r="BI45" s="65" t="s">
        <v>333</v>
      </c>
      <c r="BJ45" s="65" t="s">
        <v>284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8.4009979999999995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8.3645949999999996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498.93164000000002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2.2423185999999999E-3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3.6358633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54.19435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65.88655</v>
      </c>
      <c r="AX46" s="65" t="s">
        <v>349</v>
      </c>
      <c r="AY46" s="65"/>
      <c r="AZ46" s="65"/>
      <c r="BA46" s="65"/>
      <c r="BB46" s="65"/>
      <c r="BC46" s="65"/>
      <c r="BE46" s="65" t="s">
        <v>316</v>
      </c>
      <c r="BF46" s="65"/>
      <c r="BG46" s="65"/>
      <c r="BH46" s="65"/>
      <c r="BI46" s="65"/>
      <c r="BJ46" s="65"/>
    </row>
  </sheetData>
  <mergeCells count="38">
    <mergeCell ref="AJ34:AO34"/>
    <mergeCell ref="A33:AO33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350</v>
      </c>
      <c r="B2" s="61" t="s">
        <v>351</v>
      </c>
      <c r="C2" s="61" t="s">
        <v>276</v>
      </c>
      <c r="D2" s="61">
        <v>44</v>
      </c>
      <c r="E2" s="61">
        <v>1556.7744</v>
      </c>
      <c r="F2" s="61">
        <v>293.8664</v>
      </c>
      <c r="G2" s="61">
        <v>18.783387999999999</v>
      </c>
      <c r="H2" s="61">
        <v>11.517967000000001</v>
      </c>
      <c r="I2" s="61">
        <v>7.2654204</v>
      </c>
      <c r="J2" s="61">
        <v>46.294229999999999</v>
      </c>
      <c r="K2" s="61">
        <v>34.047325000000001</v>
      </c>
      <c r="L2" s="61">
        <v>12.246905</v>
      </c>
      <c r="M2" s="61">
        <v>15.028328</v>
      </c>
      <c r="N2" s="61">
        <v>1.8679053000000001</v>
      </c>
      <c r="O2" s="61">
        <v>6.9720659999999999</v>
      </c>
      <c r="P2" s="61">
        <v>326.82855000000001</v>
      </c>
      <c r="Q2" s="61">
        <v>11.874946</v>
      </c>
      <c r="R2" s="61">
        <v>220.02704</v>
      </c>
      <c r="S2" s="61">
        <v>35.021782000000002</v>
      </c>
      <c r="T2" s="61">
        <v>2220.0632000000001</v>
      </c>
      <c r="U2" s="61">
        <v>1.2477765000000001</v>
      </c>
      <c r="V2" s="61">
        <v>7.4411087</v>
      </c>
      <c r="W2" s="61">
        <v>100.82814999999999</v>
      </c>
      <c r="X2" s="61">
        <v>38.9009</v>
      </c>
      <c r="Y2" s="61">
        <v>1.0994303999999999</v>
      </c>
      <c r="Z2" s="61">
        <v>0.71360670000000004</v>
      </c>
      <c r="AA2" s="61">
        <v>9.7901299999999996</v>
      </c>
      <c r="AB2" s="61">
        <v>0.99878270000000002</v>
      </c>
      <c r="AC2" s="61">
        <v>313.77087</v>
      </c>
      <c r="AD2" s="61">
        <v>3.3708684</v>
      </c>
      <c r="AE2" s="61">
        <v>1.3143313999999999</v>
      </c>
      <c r="AF2" s="61">
        <v>1.0528432000000001</v>
      </c>
      <c r="AG2" s="61">
        <v>222.42302000000001</v>
      </c>
      <c r="AH2" s="61">
        <v>143.96474000000001</v>
      </c>
      <c r="AI2" s="61">
        <v>78.458280000000002</v>
      </c>
      <c r="AJ2" s="61">
        <v>874.10270000000003</v>
      </c>
      <c r="AK2" s="61">
        <v>2459.0115000000001</v>
      </c>
      <c r="AL2" s="61">
        <v>48.614742</v>
      </c>
      <c r="AM2" s="61">
        <v>1628.9446</v>
      </c>
      <c r="AN2" s="61">
        <v>86.012680000000003</v>
      </c>
      <c r="AO2" s="61">
        <v>8.4009979999999995</v>
      </c>
      <c r="AP2" s="61">
        <v>6.6898479999999996</v>
      </c>
      <c r="AQ2" s="61">
        <v>1.7111498999999999</v>
      </c>
      <c r="AR2" s="61">
        <v>8.3645949999999996</v>
      </c>
      <c r="AS2" s="61">
        <v>498.93164000000002</v>
      </c>
      <c r="AT2" s="61">
        <v>2.2423185999999999E-3</v>
      </c>
      <c r="AU2" s="61">
        <v>3.6358633</v>
      </c>
      <c r="AV2" s="61">
        <v>54.19435</v>
      </c>
      <c r="AW2" s="61">
        <v>65.88655</v>
      </c>
      <c r="AX2" s="61">
        <v>5.0045736E-2</v>
      </c>
      <c r="AY2" s="61">
        <v>0.62562499999999999</v>
      </c>
      <c r="AZ2" s="61">
        <v>114.41682400000001</v>
      </c>
      <c r="BA2" s="61">
        <v>17.915838000000001</v>
      </c>
      <c r="BB2" s="61">
        <v>5.0272727000000001</v>
      </c>
      <c r="BC2" s="61">
        <v>5.5119714999999996</v>
      </c>
      <c r="BD2" s="61">
        <v>7.3706040000000002</v>
      </c>
      <c r="BE2" s="61">
        <v>0.70061547000000002</v>
      </c>
      <c r="BF2" s="61">
        <v>4.1220080000000001</v>
      </c>
      <c r="BG2" s="61">
        <v>4.5795576000000001E-4</v>
      </c>
      <c r="BH2" s="61">
        <v>4.8022760000000003E-3</v>
      </c>
      <c r="BI2" s="61">
        <v>3.5784150000000002E-3</v>
      </c>
      <c r="BJ2" s="61">
        <v>2.8283795E-2</v>
      </c>
      <c r="BK2" s="61">
        <v>3.5227366999999997E-5</v>
      </c>
      <c r="BL2" s="61">
        <v>0.12601955000000001</v>
      </c>
      <c r="BM2" s="61">
        <v>1.6001776000000001</v>
      </c>
      <c r="BN2" s="61">
        <v>0.47257120000000002</v>
      </c>
      <c r="BO2" s="61">
        <v>26.567319999999999</v>
      </c>
      <c r="BP2" s="61">
        <v>4.9426044999999998</v>
      </c>
      <c r="BQ2" s="61">
        <v>8.6883280000000003</v>
      </c>
      <c r="BR2" s="61">
        <v>31.545614</v>
      </c>
      <c r="BS2" s="61">
        <v>11.705047</v>
      </c>
      <c r="BT2" s="61">
        <v>6.2862014999999998</v>
      </c>
      <c r="BU2" s="61">
        <v>1.3478387000000001E-3</v>
      </c>
      <c r="BV2" s="61">
        <v>1.3200040999999999E-2</v>
      </c>
      <c r="BW2" s="61">
        <v>0.40557905999999999</v>
      </c>
      <c r="BX2" s="61">
        <v>0.56193983999999997</v>
      </c>
      <c r="BY2" s="61">
        <v>4.7912713000000003E-2</v>
      </c>
      <c r="BZ2" s="61">
        <v>3.3734112999999998E-4</v>
      </c>
      <c r="CA2" s="61">
        <v>0.36566025000000002</v>
      </c>
      <c r="CB2" s="61">
        <v>4.4622024999999999E-3</v>
      </c>
      <c r="CC2" s="61">
        <v>4.7619052000000002E-2</v>
      </c>
      <c r="CD2" s="61">
        <v>0.43403586999999999</v>
      </c>
      <c r="CE2" s="61">
        <v>3.3627774999999999E-2</v>
      </c>
      <c r="CF2" s="61">
        <v>0.12185485</v>
      </c>
      <c r="CG2" s="61">
        <v>0</v>
      </c>
      <c r="CH2" s="61">
        <v>1.3655113E-2</v>
      </c>
      <c r="CI2" s="61">
        <v>2.5329929999999999E-3</v>
      </c>
      <c r="CJ2" s="61">
        <v>0.9073985</v>
      </c>
      <c r="CK2" s="61">
        <v>8.8348890000000003E-3</v>
      </c>
      <c r="CL2" s="61">
        <v>0.15953948000000001</v>
      </c>
      <c r="CM2" s="61">
        <v>1.4618815000000001</v>
      </c>
      <c r="CN2" s="61">
        <v>1847.569</v>
      </c>
      <c r="CO2" s="61">
        <v>3205.9312</v>
      </c>
      <c r="CP2" s="61">
        <v>1294.0934</v>
      </c>
      <c r="CQ2" s="61">
        <v>568.58745999999996</v>
      </c>
      <c r="CR2" s="61">
        <v>337.06252999999998</v>
      </c>
      <c r="CS2" s="61">
        <v>457.1662</v>
      </c>
      <c r="CT2" s="61">
        <v>1837.213</v>
      </c>
      <c r="CU2" s="61">
        <v>924.02075000000002</v>
      </c>
      <c r="CV2" s="61">
        <v>1493.027</v>
      </c>
      <c r="CW2" s="61">
        <v>956.46849999999995</v>
      </c>
      <c r="CX2" s="61">
        <v>318.1078</v>
      </c>
      <c r="CY2" s="61">
        <v>2549.7966000000001</v>
      </c>
      <c r="CZ2" s="61">
        <v>933.20690000000002</v>
      </c>
      <c r="DA2" s="61">
        <v>2659.5088000000001</v>
      </c>
      <c r="DB2" s="61">
        <v>2803.4917</v>
      </c>
      <c r="DC2" s="61">
        <v>3550.1190000000001</v>
      </c>
      <c r="DD2" s="61">
        <v>5336.5460000000003</v>
      </c>
      <c r="DE2" s="61">
        <v>939.19727</v>
      </c>
      <c r="DF2" s="61">
        <v>3315.4805000000001</v>
      </c>
      <c r="DG2" s="61">
        <v>1251.4621999999999</v>
      </c>
      <c r="DH2" s="61">
        <v>32.578989999999997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17.915838000000001</v>
      </c>
      <c r="B6">
        <f>BB2</f>
        <v>5.0272727000000001</v>
      </c>
      <c r="C6">
        <f>BC2</f>
        <v>5.5119714999999996</v>
      </c>
      <c r="D6">
        <f>BD2</f>
        <v>7.3706040000000002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27934</v>
      </c>
      <c r="C2" s="56">
        <f ca="1">YEAR(TODAY())-YEAR(B2)+IF(TODAY()&gt;=DATE(YEAR(TODAY()),MONTH(B2),DAY(B2)),0,-1)</f>
        <v>45</v>
      </c>
      <c r="E2" s="52">
        <v>162</v>
      </c>
      <c r="F2" s="53" t="s">
        <v>39</v>
      </c>
      <c r="G2" s="52">
        <v>57.7</v>
      </c>
      <c r="H2" s="51" t="s">
        <v>41</v>
      </c>
      <c r="I2" s="72">
        <f>ROUND(G3/E3^2,1)</f>
        <v>22</v>
      </c>
    </row>
    <row r="3" spans="1:9" x14ac:dyDescent="0.3">
      <c r="E3" s="51">
        <f>E2/100</f>
        <v>1.62</v>
      </c>
      <c r="F3" s="51" t="s">
        <v>40</v>
      </c>
      <c r="G3" s="51">
        <f>G2</f>
        <v>57.7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44271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방석순, ID : H1700059)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19일 09:52:56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44271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45</v>
      </c>
      <c r="G12" s="137"/>
      <c r="H12" s="137"/>
      <c r="I12" s="137"/>
      <c r="K12" s="128">
        <f>'개인정보 및 신체계측 입력'!E2</f>
        <v>162</v>
      </c>
      <c r="L12" s="129"/>
      <c r="M12" s="122">
        <f>'개인정보 및 신체계측 입력'!G2</f>
        <v>57.7</v>
      </c>
      <c r="N12" s="123"/>
      <c r="O12" s="118" t="s">
        <v>271</v>
      </c>
      <c r="P12" s="112"/>
      <c r="Q12" s="115">
        <f>'개인정보 및 신체계측 입력'!I2</f>
        <v>22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방석순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81.87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5.2329999999999997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12.897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</v>
      </c>
      <c r="L72" s="36" t="s">
        <v>53</v>
      </c>
      <c r="M72" s="36">
        <f>ROUND('DRIs DATA'!K8,1)</f>
        <v>4.2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29.34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62.01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38.9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66.59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27.8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163.93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84.01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2021-11-19T01:07:50Z</dcterms:modified>
</cp:coreProperties>
</file>