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<sst xmlns="http://schemas.openxmlformats.org/spreadsheetml/2006/main" count="692" uniqueCount="345">
  <si>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</si>
  <si>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</si>
  <si>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</si>
  <si>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</si>
  <si>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</si>
  <si>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</si>
  <si>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</si>
  <si>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</si>
  <si>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</si>
  <si>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</si>
  <si>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</si>
  <si>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</si>
  <si>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</si>
  <si>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</si>
  <si>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</si>
  <si>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</si>
  <si>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</si>
  <si>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</si>
  <si>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</si>
  <si>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</si>
  <si>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</si>
  <si>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</si>
  <si>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</si>
  <si>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</si>
  <si>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</si>
  <si>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</si>
  <si>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</si>
  <si>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</si>
  <si>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</si>
  <si>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</si>
  <si>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</si>
  <si>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</si>
  <si>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</si>
  <si>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</si>
  <si>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</si>
  <si>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</si>
  <si>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</si>
  <si>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</si>
  <si>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</si>
  <si>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</si>
  <si>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</si>
  <si>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</si>
  <si>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</si>
  <si>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</si>
  <si>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</si>
  <si>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</si>
  <si>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</si>
  <si>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</si>
  <si>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</si>
  <si>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</si>
  <si>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</si>
  <si>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</si>
  <si>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</si>
  <si>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</si>
  <si>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</si>
  <si>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</si>
  <si>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</si>
  <si>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</si>
  <si>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</si>
  <si>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</si>
  <si>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</si>
  <si>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</si>
  <si>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</si>
  <si>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</si>
  <si>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</si>
  <si>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</si>
  <si>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</si>
  <si>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</si>
  <si>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</si>
  <si>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</si>
  <si>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</si>
  <si>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</si>
  <si>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</si>
  <si>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</si>
  <si>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</si>
  <si>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</si>
  <si>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</si>
  <si>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</si>
  <si>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</si>
  <si>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</si>
  <si>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</si>
  <si>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</si>
  <si>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</si>
  <si>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</si>
  <si>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</si>
  <si>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</si>
  <si>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</si>
  <si>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</si>
  <si>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</si>
  <si>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</si>
  <si>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</si>
  <si>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</si>
  <si>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</si>
  <si>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</si>
  <si>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</si>
  <si>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</si>
  <si>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</si>
  <si>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</si>
  <si>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</si>
  <si>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</si>
  <si>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</si>
  <si>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</si>
  <si>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</si>
  <si>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</si>
  <si>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</si>
  <si>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</si>
  <si>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</si>
  <si>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</si>
  <si>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</si>
  <si>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</si>
  <si>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</si>
  <si>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</si>
  <si>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</si>
  <si>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</si>
  <si>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</si>
  <si>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</si>
  <si>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</si>
  <si>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</si>
  <si>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</si>
  <si>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</si>
  <si>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</si>
  <si>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</si>
  <si>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</si>
  <si>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</si>
  <si>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</si>
  <si>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</si>
  <si>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</si>
  <si>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</si>
  <si>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</si>
  <si>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</si>
  <si>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</si>
  <si>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</si>
  <si>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</si>
  <si>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</si>
  <si>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</si>
  <si>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</si>
  <si>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</si>
  <si>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</si>
  <si>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</si>
  <si>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</si>
  <si>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</si>
  <si>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</si>
  <si>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</si>
  <si>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</si>
  <si>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</si>
  <si>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</si>
  <si>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</si>
  <si>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</si>
  <si>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</si>
  <si>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</si>
  <si>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</si>
  <si>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</si>
  <si>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</si>
  <si>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</si>
  <si>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</si>
  <si>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</si>
  <si>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</si>
  <si>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</si>
  <si>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</si>
  <si>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</si>
  <si>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</si>
  <si>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</si>
  <si>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</si>
  <si>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</si>
  <si>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</si>
  <si>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</si>
  <si>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</si>
  <si>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</si>
  <si>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</si>
  <si>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</si>
  <si>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</si>
  <si>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</si>
  <si>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</si>
  <si>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</si>
  <si>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</si>
  <si>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</si>
  <si>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</si>
  <si>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</si>
  <si>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</si>
  <si>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</si>
  <si>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</si>
  <si>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</si>
  <si>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</si>
  <si>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</si>
  <si>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</si>
  <si>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</si>
  <si>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</si>
  <si>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</si>
  <si>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</si>
  <si>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</si>
  <si>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</si>
  <si>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</si>
  <si>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</si>
  <si>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</si>
  <si>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</si>
  <si>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</si>
  <si>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</si>
  <si>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</si>
  <si>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</si>
  <si>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</si>
  <si>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</si>
  <si>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</si>
  <si>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</si>
  <si>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</si>
  <si>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</si>
  <si>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</si>
  <si>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</si>
  <si>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</si>
  <si>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</si>
  <si>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</si>
  <si>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</si>
  <si>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</si>
  <si>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</si>
  <si>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</si>
  <si>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</si>
  <si>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</si>
  <si>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</si>
  <si>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</si>
  <si>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</si>
  <si>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</si>
  <si>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</si>
  <si>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</si>
  <si>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</si>
  <si>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</si>
  <si>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</si>
  <si>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</si>
  <si>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</si>
  <si>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</si>
  <si>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</si>
  <si>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</si>
  <si>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</si>
  <si>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</si>
  <si>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</si>
  <si>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</si>
  <si>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</si>
  <si>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</si>
  <si>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</si>
  <si>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</si>
  <si>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</si>
  <si>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</si>
  <si>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</si>
  <si>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</si>
  <si>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</si>
  <si>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</si>
  <si>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</si>
  <si>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</si>
  <si>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</si>
  <si>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</si>
  <si>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</si>
  <si>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</si>
  <si>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</si>
  <si>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</si>
  <si>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</si>
  <si>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</si>
  <si>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</si>
  <si>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</si>
  <si>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</si>
  <si>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</si>
  <si>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</si>
  <si>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</si>
  <si>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</si>
  <si>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</si>
  <si>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</si>
  <si>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</si>
  <si>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</si>
  <si>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</si>
  <si>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</si>
  <si>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</si>
  <si>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</si>
  <si>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</si>
  <si>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</si>
  <si>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</si>
  <si>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</si>
  <si>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</si>
  <si>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</si>
  <si>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</si>
  <si>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</si>
  <si>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다량영양소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</si>
  <si>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</si>
  <si>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</si>
  <si>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</si>
  <si>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</si>
  <si>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</si>
  <si>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</si>
  <si>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</si>
  <si>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</si>
  <si>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</si>
  <si>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</si>
  <si>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</si>
  <si>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</si>
  <si>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</si>
  <si>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</si>
  <si>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</si>
  <si>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</si>
  <si>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</si>
  <si>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</si>
  <si>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</si>
  <si>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</si>
  <si>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</si>
  <si>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</si>
  <si>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</si>
  <si>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</si>
  <si>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</si>
  <si>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</si>
  <si>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</si>
  <si>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</si>
  <si>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</si>
  <si>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</si>
  <si>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</si>
  <si>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</si>
  <si>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</si>
  <si>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</si>
  <si>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</si>
  <si>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염소</t>
    <phoneticPr fontId="1" type="noConversion"/>
  </si>
  <si>
    <t>마그네슘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</si>
  <si>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</si>
  <si>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</si>
  <si>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</si>
  <si>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</si>
  <si>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</si>
  <si>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</si>
  <si>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</si>
  <si>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</si>
  <si>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</si>
  <si>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</si>
  <si>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</si>
  <si>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</si>
  <si>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t>(설문지 : FFQ 95문항 설문지, 사용자 : 김창경, ID : H1700066)</t>
  </si>
  <si>
    <t>출력시각</t>
    <phoneticPr fontId="1" type="noConversion"/>
  </si>
  <si>
    <t>2021년 11월 19일 09:57:04</t>
  </si>
  <si>
    <t>에너지(kcal)</t>
    <phoneticPr fontId="1" type="noConversion"/>
  </si>
  <si>
    <t>필요추정량</t>
    <phoneticPr fontId="1" type="noConversion"/>
  </si>
  <si>
    <t>평균필요량</t>
    <phoneticPr fontId="1" type="noConversion"/>
  </si>
  <si>
    <t>섭취량</t>
    <phoneticPr fontId="1" type="noConversion"/>
  </si>
  <si>
    <t>상한섭취량</t>
    <phoneticPr fontId="1" type="noConversion"/>
  </si>
  <si>
    <t>평균필요량</t>
    <phoneticPr fontId="1" type="noConversion"/>
  </si>
  <si>
    <t>섭취량</t>
    <phoneticPr fontId="1" type="noConversion"/>
  </si>
  <si>
    <t>권장섭취량</t>
    <phoneticPr fontId="1" type="noConversion"/>
  </si>
  <si>
    <t>칼슘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</si>
  <si>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</si>
  <si>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</si>
  <si>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</si>
  <si>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충분섭취량</t>
    <phoneticPr fontId="1" type="noConversion"/>
  </si>
  <si>
    <t>H1700066</t>
  </si>
  <si>
    <t>김창경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</si>
</sst>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48.612392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6992"/>
        <c:axId val="528475424"/>
      </c:barChart>
      <c:catAx>
        <c:axId val="528476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75424"/>
        <c:crosses val="autoZero"/>
        <c:auto val="1"/>
        <c:lblAlgn val="ctr"/>
        <c:lblOffset val="100"/>
        <c:noMultiLvlLbl val="0"/>
      </c:catAx>
      <c:valAx>
        <c:axId val="528475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1.6543915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6024"/>
        <c:axId val="525007984"/>
      </c:barChart>
      <c:catAx>
        <c:axId val="525006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7984"/>
        <c:crosses val="autoZero"/>
        <c:auto val="1"/>
        <c:lblAlgn val="ctr"/>
        <c:lblOffset val="100"/>
        <c:noMultiLvlLbl val="0"/>
      </c:catAx>
      <c:valAx>
        <c:axId val="525007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6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0.36157694000000001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4456"/>
        <c:axId val="525008376"/>
      </c:barChart>
      <c:catAx>
        <c:axId val="525004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8376"/>
        <c:crosses val="autoZero"/>
        <c:auto val="1"/>
        <c:lblAlgn val="ctr"/>
        <c:lblOffset val="100"/>
        <c:noMultiLvlLbl val="0"/>
      </c:catAx>
      <c:valAx>
        <c:axId val="525008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4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831.54700000000003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9944"/>
        <c:axId val="525006808"/>
      </c:barChart>
      <c:catAx>
        <c:axId val="52500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6808"/>
        <c:crosses val="autoZero"/>
        <c:auto val="1"/>
        <c:lblAlgn val="ctr"/>
        <c:lblOffset val="100"/>
        <c:noMultiLvlLbl val="0"/>
      </c:catAx>
      <c:valAx>
        <c:axId val="525006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1460.5382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3856"/>
        <c:axId val="528469936"/>
      </c:barChart>
      <c:catAx>
        <c:axId val="52847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69936"/>
        <c:crosses val="autoZero"/>
        <c:auto val="1"/>
        <c:lblAlgn val="ctr"/>
        <c:lblOffset val="100"/>
        <c:noMultiLvlLbl val="0"/>
      </c:catAx>
      <c:valAx>
        <c:axId val="5284699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42.845222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1896"/>
        <c:axId val="597132560"/>
      </c:barChart>
      <c:catAx>
        <c:axId val="528471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2560"/>
        <c:crosses val="autoZero"/>
        <c:auto val="1"/>
        <c:lblAlgn val="ctr"/>
        <c:lblOffset val="100"/>
        <c:noMultiLvlLbl val="0"/>
      </c:catAx>
      <c:valAx>
        <c:axId val="597132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1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87.089169999999996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8440"/>
        <c:axId val="597131384"/>
      </c:barChart>
      <c:catAx>
        <c:axId val="597138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1384"/>
        <c:crosses val="autoZero"/>
        <c:auto val="1"/>
        <c:lblAlgn val="ctr"/>
        <c:lblOffset val="100"/>
        <c:noMultiLvlLbl val="0"/>
      </c:catAx>
      <c:valAx>
        <c:axId val="597131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8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8.1615629999999992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4128"/>
        <c:axId val="597132952"/>
      </c:barChart>
      <c:catAx>
        <c:axId val="597134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2952"/>
        <c:crosses val="autoZero"/>
        <c:auto val="1"/>
        <c:lblAlgn val="ctr"/>
        <c:lblOffset val="100"/>
        <c:noMultiLvlLbl val="0"/>
      </c:catAx>
      <c:valAx>
        <c:axId val="597132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559.37929999999994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8048"/>
        <c:axId val="597138832"/>
      </c:barChart>
      <c:catAx>
        <c:axId val="597138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8832"/>
        <c:crosses val="autoZero"/>
        <c:auto val="1"/>
        <c:lblAlgn val="ctr"/>
        <c:lblOffset val="100"/>
        <c:noMultiLvlLbl val="0"/>
      </c:catAx>
      <c:valAx>
        <c:axId val="59713883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6.802181E-3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6088"/>
        <c:axId val="597134520"/>
      </c:barChart>
      <c:catAx>
        <c:axId val="597136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4520"/>
        <c:crosses val="autoZero"/>
        <c:auto val="1"/>
        <c:lblAlgn val="ctr"/>
        <c:lblOffset val="100"/>
        <c:noMultiLvlLbl val="0"/>
      </c:catAx>
      <c:valAx>
        <c:axId val="597134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6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2.7074810999999999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3344"/>
        <c:axId val="597133736"/>
      </c:barChart>
      <c:catAx>
        <c:axId val="597133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3736"/>
        <c:crosses val="autoZero"/>
        <c:auto val="1"/>
        <c:lblAlgn val="ctr"/>
        <c:lblOffset val="100"/>
        <c:noMultiLvlLbl val="0"/>
      </c:catAx>
      <c:valAx>
        <c:axId val="597133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11.3837595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3464"/>
        <c:axId val="528475032"/>
      </c:barChart>
      <c:catAx>
        <c:axId val="528473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75032"/>
        <c:crosses val="autoZero"/>
        <c:auto val="1"/>
        <c:lblAlgn val="ctr"/>
        <c:lblOffset val="100"/>
        <c:noMultiLvlLbl val="0"/>
      </c:catAx>
      <c:valAx>
        <c:axId val="528475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3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123.51591500000001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5696"/>
        <c:axId val="597136872"/>
      </c:barChart>
      <c:catAx>
        <c:axId val="59713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6872"/>
        <c:crosses val="autoZero"/>
        <c:auto val="1"/>
        <c:lblAlgn val="ctr"/>
        <c:lblOffset val="100"/>
        <c:noMultiLvlLbl val="0"/>
      </c:catAx>
      <c:valAx>
        <c:axId val="597136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68.959389999999999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021000"/>
        <c:axId val="599017080"/>
      </c:barChart>
      <c:catAx>
        <c:axId val="599021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17080"/>
        <c:crosses val="autoZero"/>
        <c:auto val="1"/>
        <c:lblAlgn val="ctr"/>
        <c:lblOffset val="100"/>
        <c:noMultiLvlLbl val="0"/>
      </c:catAx>
      <c:valAx>
        <c:axId val="599017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2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3.1459999999999999</c:v>
                </c:pt>
                <c:pt idx="1">
                  <c:v>6.0759999999999996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9019432"/>
        <c:axId val="599021784"/>
      </c:barChart>
      <c:catAx>
        <c:axId val="599019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21784"/>
        <c:crosses val="autoZero"/>
        <c:auto val="1"/>
        <c:lblAlgn val="ctr"/>
        <c:lblOffset val="100"/>
        <c:noMultiLvlLbl val="0"/>
      </c:catAx>
      <c:valAx>
        <c:axId val="599021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19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8.4228149999999999</c:v>
                </c:pt>
                <c:pt idx="1">
                  <c:v>10.111094</c:v>
                </c:pt>
                <c:pt idx="2">
                  <c:v>8.0811519999999994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194.02887999999999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021392"/>
        <c:axId val="599018256"/>
      </c:barChart>
      <c:catAx>
        <c:axId val="599021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18256"/>
        <c:crosses val="autoZero"/>
        <c:auto val="1"/>
        <c:lblAlgn val="ctr"/>
        <c:lblOffset val="100"/>
        <c:noMultiLvlLbl val="0"/>
      </c:catAx>
      <c:valAx>
        <c:axId val="599018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2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8.2133260000000003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018648"/>
        <c:axId val="599015512"/>
      </c:barChart>
      <c:catAx>
        <c:axId val="599018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15512"/>
        <c:crosses val="autoZero"/>
        <c:auto val="1"/>
        <c:lblAlgn val="ctr"/>
        <c:lblOffset val="100"/>
        <c:noMultiLvlLbl val="0"/>
      </c:catAx>
      <c:valAx>
        <c:axId val="599015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18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74.846999999999994</c:v>
                </c:pt>
                <c:pt idx="1">
                  <c:v>8.32</c:v>
                </c:pt>
                <c:pt idx="2">
                  <c:v>16.832999999999998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9016688"/>
        <c:axId val="599022960"/>
      </c:barChart>
      <c:catAx>
        <c:axId val="59901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22960"/>
        <c:crosses val="autoZero"/>
        <c:auto val="1"/>
        <c:lblAlgn val="ctr"/>
        <c:lblOffset val="100"/>
        <c:noMultiLvlLbl val="0"/>
      </c:catAx>
      <c:valAx>
        <c:axId val="599022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16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1813.8690999999999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017864"/>
        <c:axId val="599019824"/>
      </c:barChart>
      <c:catAx>
        <c:axId val="599017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19824"/>
        <c:crosses val="autoZero"/>
        <c:auto val="1"/>
        <c:lblAlgn val="ctr"/>
        <c:lblOffset val="100"/>
        <c:noMultiLvlLbl val="0"/>
      </c:catAx>
      <c:valAx>
        <c:axId val="599019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17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30.510936999999998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020608"/>
        <c:axId val="525755224"/>
      </c:barChart>
      <c:catAx>
        <c:axId val="599020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5224"/>
        <c:crosses val="autoZero"/>
        <c:auto val="1"/>
        <c:lblAlgn val="ctr"/>
        <c:lblOffset val="100"/>
        <c:noMultiLvlLbl val="0"/>
      </c:catAx>
      <c:valAx>
        <c:axId val="525755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2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222.08887999999999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7184"/>
        <c:axId val="525758752"/>
      </c:barChart>
      <c:catAx>
        <c:axId val="525757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8752"/>
        <c:crosses val="autoZero"/>
        <c:auto val="1"/>
        <c:lblAlgn val="ctr"/>
        <c:lblOffset val="100"/>
        <c:noMultiLvlLbl val="0"/>
      </c:catAx>
      <c:valAx>
        <c:axId val="525758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3.2097560000000001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6208"/>
        <c:axId val="528470720"/>
      </c:barChart>
      <c:catAx>
        <c:axId val="52847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70720"/>
        <c:crosses val="autoZero"/>
        <c:auto val="1"/>
        <c:lblAlgn val="ctr"/>
        <c:lblOffset val="100"/>
        <c:noMultiLvlLbl val="0"/>
      </c:catAx>
      <c:valAx>
        <c:axId val="528470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1805.729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8360"/>
        <c:axId val="525761104"/>
      </c:barChart>
      <c:catAx>
        <c:axId val="525758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61104"/>
        <c:crosses val="autoZero"/>
        <c:auto val="1"/>
        <c:lblAlgn val="ctr"/>
        <c:lblOffset val="100"/>
        <c:noMultiLvlLbl val="0"/>
      </c:catAx>
      <c:valAx>
        <c:axId val="52576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8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8.1437380000000008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9144"/>
        <c:axId val="525759536"/>
      </c:barChart>
      <c:catAx>
        <c:axId val="52575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9536"/>
        <c:crosses val="autoZero"/>
        <c:auto val="1"/>
        <c:lblAlgn val="ctr"/>
        <c:lblOffset val="100"/>
        <c:noMultiLvlLbl val="0"/>
      </c:catAx>
      <c:valAx>
        <c:axId val="525759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9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1.6081935000000001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9928"/>
        <c:axId val="525760320"/>
      </c:barChart>
      <c:catAx>
        <c:axId val="525759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60320"/>
        <c:crosses val="autoZero"/>
        <c:auto val="1"/>
        <c:lblAlgn val="ctr"/>
        <c:lblOffset val="100"/>
        <c:noMultiLvlLbl val="0"/>
      </c:catAx>
      <c:valAx>
        <c:axId val="525760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9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89.794449999999998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4248"/>
        <c:axId val="528472288"/>
      </c:barChart>
      <c:catAx>
        <c:axId val="528474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72288"/>
        <c:crosses val="autoZero"/>
        <c:auto val="1"/>
        <c:lblAlgn val="ctr"/>
        <c:lblOffset val="100"/>
        <c:noMultiLvlLbl val="0"/>
      </c:catAx>
      <c:valAx>
        <c:axId val="528472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4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0.78062310000000001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4640"/>
        <c:axId val="528471504"/>
      </c:barChart>
      <c:catAx>
        <c:axId val="52847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71504"/>
        <c:crosses val="autoZero"/>
        <c:auto val="1"/>
        <c:lblAlgn val="ctr"/>
        <c:lblOffset val="100"/>
        <c:noMultiLvlLbl val="0"/>
      </c:catAx>
      <c:valAx>
        <c:axId val="528471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10.081757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9160"/>
        <c:axId val="525010728"/>
      </c:barChart>
      <c:catAx>
        <c:axId val="525009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10728"/>
        <c:crosses val="autoZero"/>
        <c:auto val="1"/>
        <c:lblAlgn val="ctr"/>
        <c:lblOffset val="100"/>
        <c:noMultiLvlLbl val="0"/>
      </c:catAx>
      <c:valAx>
        <c:axId val="525010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9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1.6081935000000001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3280"/>
        <c:axId val="525004848"/>
      </c:barChart>
      <c:catAx>
        <c:axId val="52500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4848"/>
        <c:crosses val="autoZero"/>
        <c:auto val="1"/>
        <c:lblAlgn val="ctr"/>
        <c:lblOffset val="100"/>
        <c:noMultiLvlLbl val="0"/>
      </c:catAx>
      <c:valAx>
        <c:axId val="525004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247.69542000000001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10336"/>
        <c:axId val="525007200"/>
      </c:barChart>
      <c:catAx>
        <c:axId val="525010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7200"/>
        <c:crosses val="autoZero"/>
        <c:auto val="1"/>
        <c:lblAlgn val="ctr"/>
        <c:lblOffset val="100"/>
        <c:noMultiLvlLbl val="0"/>
      </c:catAx>
      <c:valAx>
        <c:axId val="525007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1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6.2915720000000004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5240"/>
        <c:axId val="525003672"/>
      </c:barChart>
      <c:catAx>
        <c:axId val="525005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3672"/>
        <c:crosses val="autoZero"/>
        <c:auto val="1"/>
        <c:lblAlgn val="ctr"/>
        <c:lblOffset val="100"/>
        <c:noMultiLvlLbl val="0"/>
      </c:catAx>
      <c:valAx>
        <c:axId val="525003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5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김창경, ID : H1700066)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19일 09:57:04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1813.8690999999999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48.612392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11.3837595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74.846999999999994</v>
      </c>
      <c r="G8" s="59">
        <f>'DRIs DATA 입력'!G8</f>
        <v>8.32</v>
      </c>
      <c r="H8" s="59">
        <f>'DRIs DATA 입력'!H8</f>
        <v>16.832999999999998</v>
      </c>
      <c r="I8" s="46"/>
      <c r="J8" s="59" t="s">
        <v>216</v>
      </c>
      <c r="K8" s="59">
        <f>'DRIs DATA 입력'!K8</f>
        <v>3.1459999999999999</v>
      </c>
      <c r="L8" s="59">
        <f>'DRIs DATA 입력'!L8</f>
        <v>6.0759999999999996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194.02887999999999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8.2133260000000003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3.2097560000000001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89.794449999999998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30.510936999999998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0.95922379999999996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0.78062310000000001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10.081757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1.6081935000000001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247.69542000000001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6.2915720000000004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1.6543915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0.36157694000000001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222.08887999999999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831.54700000000003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1805.729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1460.5382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42.845222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87.089169999999996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8.1437380000000008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8.1615629999999992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559.37929999999994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6.802181E-3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2.7074810999999999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123.51591500000001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68.959389999999999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55" sqref="F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327</v>
      </c>
      <c r="G1" s="62" t="s">
        <v>328</v>
      </c>
      <c r="H1" s="61" t="s">
        <v>329</v>
      </c>
    </row>
    <row r="3" spans="1:27" x14ac:dyDescent="0.3">
      <c r="A3" s="71" t="s">
        <v>277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330</v>
      </c>
      <c r="B4" s="69"/>
      <c r="C4" s="69"/>
      <c r="E4" s="66" t="s">
        <v>278</v>
      </c>
      <c r="F4" s="67"/>
      <c r="G4" s="67"/>
      <c r="H4" s="68"/>
      <c r="J4" s="66" t="s">
        <v>279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280</v>
      </c>
      <c r="V4" s="69"/>
      <c r="W4" s="69"/>
      <c r="X4" s="69"/>
      <c r="Y4" s="69"/>
      <c r="Z4" s="69"/>
    </row>
    <row r="5" spans="1:27" x14ac:dyDescent="0.3">
      <c r="A5" s="65"/>
      <c r="B5" s="65" t="s">
        <v>331</v>
      </c>
      <c r="C5" s="65" t="s">
        <v>281</v>
      </c>
      <c r="E5" s="65"/>
      <c r="F5" s="65" t="s">
        <v>50</v>
      </c>
      <c r="G5" s="65" t="s">
        <v>282</v>
      </c>
      <c r="H5" s="65" t="s">
        <v>46</v>
      </c>
      <c r="J5" s="65"/>
      <c r="K5" s="65" t="s">
        <v>283</v>
      </c>
      <c r="L5" s="65" t="s">
        <v>284</v>
      </c>
      <c r="N5" s="65"/>
      <c r="O5" s="65" t="s">
        <v>285</v>
      </c>
      <c r="P5" s="65" t="s">
        <v>286</v>
      </c>
      <c r="Q5" s="65" t="s">
        <v>287</v>
      </c>
      <c r="R5" s="65" t="s">
        <v>288</v>
      </c>
      <c r="S5" s="65" t="s">
        <v>281</v>
      </c>
      <c r="U5" s="65"/>
      <c r="V5" s="65" t="s">
        <v>332</v>
      </c>
      <c r="W5" s="65" t="s">
        <v>286</v>
      </c>
      <c r="X5" s="65" t="s">
        <v>287</v>
      </c>
      <c r="Y5" s="65" t="s">
        <v>288</v>
      </c>
      <c r="Z5" s="65" t="s">
        <v>281</v>
      </c>
    </row>
    <row r="6" spans="1:27" x14ac:dyDescent="0.3">
      <c r="A6" s="65" t="s">
        <v>330</v>
      </c>
      <c r="B6" s="65">
        <v>2200</v>
      </c>
      <c r="C6" s="65">
        <v>1813.8690999999999</v>
      </c>
      <c r="E6" s="65" t="s">
        <v>289</v>
      </c>
      <c r="F6" s="65">
        <v>55</v>
      </c>
      <c r="G6" s="65">
        <v>15</v>
      </c>
      <c r="H6" s="65">
        <v>7</v>
      </c>
      <c r="J6" s="65" t="s">
        <v>289</v>
      </c>
      <c r="K6" s="65">
        <v>0.1</v>
      </c>
      <c r="L6" s="65">
        <v>4</v>
      </c>
      <c r="N6" s="65" t="s">
        <v>290</v>
      </c>
      <c r="O6" s="65">
        <v>50</v>
      </c>
      <c r="P6" s="65">
        <v>60</v>
      </c>
      <c r="Q6" s="65">
        <v>0</v>
      </c>
      <c r="R6" s="65">
        <v>0</v>
      </c>
      <c r="S6" s="65">
        <v>48.612392</v>
      </c>
      <c r="U6" s="65" t="s">
        <v>291</v>
      </c>
      <c r="V6" s="65">
        <v>0</v>
      </c>
      <c r="W6" s="65">
        <v>0</v>
      </c>
      <c r="X6" s="65">
        <v>25</v>
      </c>
      <c r="Y6" s="65">
        <v>0</v>
      </c>
      <c r="Z6" s="65">
        <v>11.3837595</v>
      </c>
    </row>
    <row r="7" spans="1:27" x14ac:dyDescent="0.3">
      <c r="E7" s="65" t="s">
        <v>292</v>
      </c>
      <c r="F7" s="65">
        <v>65</v>
      </c>
      <c r="G7" s="65">
        <v>30</v>
      </c>
      <c r="H7" s="65">
        <v>20</v>
      </c>
      <c r="J7" s="65" t="s">
        <v>292</v>
      </c>
      <c r="K7" s="65">
        <v>1</v>
      </c>
      <c r="L7" s="65">
        <v>10</v>
      </c>
    </row>
    <row r="8" spans="1:27" x14ac:dyDescent="0.3">
      <c r="E8" s="65" t="s">
        <v>293</v>
      </c>
      <c r="F8" s="65">
        <v>74.846999999999994</v>
      </c>
      <c r="G8" s="65">
        <v>8.32</v>
      </c>
      <c r="H8" s="65">
        <v>16.832999999999998</v>
      </c>
      <c r="J8" s="65" t="s">
        <v>293</v>
      </c>
      <c r="K8" s="65">
        <v>3.1459999999999999</v>
      </c>
      <c r="L8" s="65">
        <v>6.0759999999999996</v>
      </c>
    </row>
    <row r="13" spans="1:27" x14ac:dyDescent="0.3">
      <c r="A13" s="70" t="s">
        <v>294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295</v>
      </c>
      <c r="B14" s="69"/>
      <c r="C14" s="69"/>
      <c r="D14" s="69"/>
      <c r="E14" s="69"/>
      <c r="F14" s="69"/>
      <c r="H14" s="69" t="s">
        <v>296</v>
      </c>
      <c r="I14" s="69"/>
      <c r="J14" s="69"/>
      <c r="K14" s="69"/>
      <c r="L14" s="69"/>
      <c r="M14" s="69"/>
      <c r="O14" s="69" t="s">
        <v>297</v>
      </c>
      <c r="P14" s="69"/>
      <c r="Q14" s="69"/>
      <c r="R14" s="69"/>
      <c r="S14" s="69"/>
      <c r="T14" s="69"/>
      <c r="V14" s="69" t="s">
        <v>298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285</v>
      </c>
      <c r="C15" s="65" t="s">
        <v>286</v>
      </c>
      <c r="D15" s="65" t="s">
        <v>287</v>
      </c>
      <c r="E15" s="65" t="s">
        <v>288</v>
      </c>
      <c r="F15" s="65" t="s">
        <v>333</v>
      </c>
      <c r="H15" s="65"/>
      <c r="I15" s="65" t="s">
        <v>285</v>
      </c>
      <c r="J15" s="65" t="s">
        <v>286</v>
      </c>
      <c r="K15" s="65" t="s">
        <v>287</v>
      </c>
      <c r="L15" s="65" t="s">
        <v>334</v>
      </c>
      <c r="M15" s="65" t="s">
        <v>281</v>
      </c>
      <c r="O15" s="65"/>
      <c r="P15" s="65" t="s">
        <v>285</v>
      </c>
      <c r="Q15" s="65" t="s">
        <v>286</v>
      </c>
      <c r="R15" s="65" t="s">
        <v>287</v>
      </c>
      <c r="S15" s="65" t="s">
        <v>334</v>
      </c>
      <c r="T15" s="65" t="s">
        <v>333</v>
      </c>
      <c r="V15" s="65"/>
      <c r="W15" s="65" t="s">
        <v>285</v>
      </c>
      <c r="X15" s="65" t="s">
        <v>286</v>
      </c>
      <c r="Y15" s="65" t="s">
        <v>287</v>
      </c>
      <c r="Z15" s="65" t="s">
        <v>288</v>
      </c>
      <c r="AA15" s="65" t="s">
        <v>281</v>
      </c>
    </row>
    <row r="16" spans="1:27" x14ac:dyDescent="0.3">
      <c r="A16" s="65" t="s">
        <v>299</v>
      </c>
      <c r="B16" s="65">
        <v>530</v>
      </c>
      <c r="C16" s="65">
        <v>750</v>
      </c>
      <c r="D16" s="65">
        <v>0</v>
      </c>
      <c r="E16" s="65">
        <v>3000</v>
      </c>
      <c r="F16" s="65">
        <v>194.02887999999999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8.2133260000000003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3.2097560000000001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89.794449999999998</v>
      </c>
    </row>
    <row r="23" spans="1:62" x14ac:dyDescent="0.3">
      <c r="A23" s="70" t="s">
        <v>300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301</v>
      </c>
      <c r="B24" s="69"/>
      <c r="C24" s="69"/>
      <c r="D24" s="69"/>
      <c r="E24" s="69"/>
      <c r="F24" s="69"/>
      <c r="H24" s="69" t="s">
        <v>302</v>
      </c>
      <c r="I24" s="69"/>
      <c r="J24" s="69"/>
      <c r="K24" s="69"/>
      <c r="L24" s="69"/>
      <c r="M24" s="69"/>
      <c r="O24" s="69" t="s">
        <v>303</v>
      </c>
      <c r="P24" s="69"/>
      <c r="Q24" s="69"/>
      <c r="R24" s="69"/>
      <c r="S24" s="69"/>
      <c r="T24" s="69"/>
      <c r="V24" s="69" t="s">
        <v>304</v>
      </c>
      <c r="W24" s="69"/>
      <c r="X24" s="69"/>
      <c r="Y24" s="69"/>
      <c r="Z24" s="69"/>
      <c r="AA24" s="69"/>
      <c r="AC24" s="69" t="s">
        <v>305</v>
      </c>
      <c r="AD24" s="69"/>
      <c r="AE24" s="69"/>
      <c r="AF24" s="69"/>
      <c r="AG24" s="69"/>
      <c r="AH24" s="69"/>
      <c r="AJ24" s="69" t="s">
        <v>306</v>
      </c>
      <c r="AK24" s="69"/>
      <c r="AL24" s="69"/>
      <c r="AM24" s="69"/>
      <c r="AN24" s="69"/>
      <c r="AO24" s="69"/>
      <c r="AQ24" s="69" t="s">
        <v>307</v>
      </c>
      <c r="AR24" s="69"/>
      <c r="AS24" s="69"/>
      <c r="AT24" s="69"/>
      <c r="AU24" s="69"/>
      <c r="AV24" s="69"/>
      <c r="AX24" s="69" t="s">
        <v>308</v>
      </c>
      <c r="AY24" s="69"/>
      <c r="AZ24" s="69"/>
      <c r="BA24" s="69"/>
      <c r="BB24" s="69"/>
      <c r="BC24" s="69"/>
      <c r="BE24" s="69" t="s">
        <v>309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335</v>
      </c>
      <c r="C25" s="65" t="s">
        <v>286</v>
      </c>
      <c r="D25" s="65" t="s">
        <v>287</v>
      </c>
      <c r="E25" s="65" t="s">
        <v>288</v>
      </c>
      <c r="F25" s="65" t="s">
        <v>336</v>
      </c>
      <c r="H25" s="65"/>
      <c r="I25" s="65" t="s">
        <v>285</v>
      </c>
      <c r="J25" s="65" t="s">
        <v>286</v>
      </c>
      <c r="K25" s="65" t="s">
        <v>287</v>
      </c>
      <c r="L25" s="65" t="s">
        <v>288</v>
      </c>
      <c r="M25" s="65" t="s">
        <v>336</v>
      </c>
      <c r="O25" s="65"/>
      <c r="P25" s="65" t="s">
        <v>335</v>
      </c>
      <c r="Q25" s="65" t="s">
        <v>286</v>
      </c>
      <c r="R25" s="65" t="s">
        <v>287</v>
      </c>
      <c r="S25" s="65" t="s">
        <v>288</v>
      </c>
      <c r="T25" s="65" t="s">
        <v>336</v>
      </c>
      <c r="V25" s="65"/>
      <c r="W25" s="65" t="s">
        <v>285</v>
      </c>
      <c r="X25" s="65" t="s">
        <v>337</v>
      </c>
      <c r="Y25" s="65" t="s">
        <v>287</v>
      </c>
      <c r="Z25" s="65" t="s">
        <v>288</v>
      </c>
      <c r="AA25" s="65" t="s">
        <v>281</v>
      </c>
      <c r="AC25" s="65"/>
      <c r="AD25" s="65" t="s">
        <v>285</v>
      </c>
      <c r="AE25" s="65" t="s">
        <v>286</v>
      </c>
      <c r="AF25" s="65" t="s">
        <v>287</v>
      </c>
      <c r="AG25" s="65" t="s">
        <v>288</v>
      </c>
      <c r="AH25" s="65" t="s">
        <v>281</v>
      </c>
      <c r="AJ25" s="65"/>
      <c r="AK25" s="65" t="s">
        <v>285</v>
      </c>
      <c r="AL25" s="65" t="s">
        <v>286</v>
      </c>
      <c r="AM25" s="65" t="s">
        <v>287</v>
      </c>
      <c r="AN25" s="65" t="s">
        <v>288</v>
      </c>
      <c r="AO25" s="65" t="s">
        <v>333</v>
      </c>
      <c r="AQ25" s="65"/>
      <c r="AR25" s="65" t="s">
        <v>285</v>
      </c>
      <c r="AS25" s="65" t="s">
        <v>286</v>
      </c>
      <c r="AT25" s="65" t="s">
        <v>287</v>
      </c>
      <c r="AU25" s="65" t="s">
        <v>288</v>
      </c>
      <c r="AV25" s="65" t="s">
        <v>281</v>
      </c>
      <c r="AX25" s="65"/>
      <c r="AY25" s="65" t="s">
        <v>285</v>
      </c>
      <c r="AZ25" s="65" t="s">
        <v>286</v>
      </c>
      <c r="BA25" s="65" t="s">
        <v>287</v>
      </c>
      <c r="BB25" s="65" t="s">
        <v>288</v>
      </c>
      <c r="BC25" s="65" t="s">
        <v>281</v>
      </c>
      <c r="BE25" s="65"/>
      <c r="BF25" s="65" t="s">
        <v>285</v>
      </c>
      <c r="BG25" s="65" t="s">
        <v>286</v>
      </c>
      <c r="BH25" s="65" t="s">
        <v>287</v>
      </c>
      <c r="BI25" s="65" t="s">
        <v>288</v>
      </c>
      <c r="BJ25" s="65" t="s">
        <v>281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30.510936999999998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0.95922379999999996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0.78062310000000001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10.081757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1.6081935000000001</v>
      </c>
      <c r="AJ26" s="65" t="s">
        <v>310</v>
      </c>
      <c r="AK26" s="65">
        <v>320</v>
      </c>
      <c r="AL26" s="65">
        <v>400</v>
      </c>
      <c r="AM26" s="65">
        <v>0</v>
      </c>
      <c r="AN26" s="65">
        <v>1000</v>
      </c>
      <c r="AO26" s="65">
        <v>247.69542000000001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6.2915720000000004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1.6543915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0.36157694000000001</v>
      </c>
    </row>
    <row r="33" spans="1:68" x14ac:dyDescent="0.3">
      <c r="A33" s="70" t="s">
        <v>311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338</v>
      </c>
      <c r="B34" s="69"/>
      <c r="C34" s="69"/>
      <c r="D34" s="69"/>
      <c r="E34" s="69"/>
      <c r="F34" s="69"/>
      <c r="H34" s="69" t="s">
        <v>312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339</v>
      </c>
      <c r="W34" s="69"/>
      <c r="X34" s="69"/>
      <c r="Y34" s="69"/>
      <c r="Z34" s="69"/>
      <c r="AA34" s="69"/>
      <c r="AC34" s="69" t="s">
        <v>313</v>
      </c>
      <c r="AD34" s="69"/>
      <c r="AE34" s="69"/>
      <c r="AF34" s="69"/>
      <c r="AG34" s="69"/>
      <c r="AH34" s="69"/>
      <c r="AJ34" s="69" t="s">
        <v>314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285</v>
      </c>
      <c r="C35" s="65" t="s">
        <v>286</v>
      </c>
      <c r="D35" s="65" t="s">
        <v>287</v>
      </c>
      <c r="E35" s="65" t="s">
        <v>288</v>
      </c>
      <c r="F35" s="65" t="s">
        <v>281</v>
      </c>
      <c r="H35" s="65"/>
      <c r="I35" s="65" t="s">
        <v>285</v>
      </c>
      <c r="J35" s="65" t="s">
        <v>286</v>
      </c>
      <c r="K35" s="65" t="s">
        <v>287</v>
      </c>
      <c r="L35" s="65" t="s">
        <v>288</v>
      </c>
      <c r="M35" s="65" t="s">
        <v>336</v>
      </c>
      <c r="O35" s="65"/>
      <c r="P35" s="65" t="s">
        <v>285</v>
      </c>
      <c r="Q35" s="65" t="s">
        <v>286</v>
      </c>
      <c r="R35" s="65" t="s">
        <v>287</v>
      </c>
      <c r="S35" s="65" t="s">
        <v>288</v>
      </c>
      <c r="T35" s="65" t="s">
        <v>333</v>
      </c>
      <c r="V35" s="65"/>
      <c r="W35" s="65" t="s">
        <v>285</v>
      </c>
      <c r="X35" s="65" t="s">
        <v>337</v>
      </c>
      <c r="Y35" s="65" t="s">
        <v>287</v>
      </c>
      <c r="Z35" s="65" t="s">
        <v>288</v>
      </c>
      <c r="AA35" s="65" t="s">
        <v>281</v>
      </c>
      <c r="AC35" s="65"/>
      <c r="AD35" s="65" t="s">
        <v>285</v>
      </c>
      <c r="AE35" s="65" t="s">
        <v>286</v>
      </c>
      <c r="AF35" s="65" t="s">
        <v>287</v>
      </c>
      <c r="AG35" s="65" t="s">
        <v>288</v>
      </c>
      <c r="AH35" s="65" t="s">
        <v>281</v>
      </c>
      <c r="AJ35" s="65"/>
      <c r="AK35" s="65" t="s">
        <v>335</v>
      </c>
      <c r="AL35" s="65" t="s">
        <v>286</v>
      </c>
      <c r="AM35" s="65" t="s">
        <v>287</v>
      </c>
      <c r="AN35" s="65" t="s">
        <v>288</v>
      </c>
      <c r="AO35" s="65" t="s">
        <v>281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222.08887999999999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831.54700000000003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1805.729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1460.5382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42.845222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87.089169999999996</v>
      </c>
    </row>
    <row r="43" spans="1:68" x14ac:dyDescent="0.3">
      <c r="A43" s="70" t="s">
        <v>340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341</v>
      </c>
      <c r="B44" s="69"/>
      <c r="C44" s="69"/>
      <c r="D44" s="69"/>
      <c r="E44" s="69"/>
      <c r="F44" s="69"/>
      <c r="H44" s="69" t="s">
        <v>315</v>
      </c>
      <c r="I44" s="69"/>
      <c r="J44" s="69"/>
      <c r="K44" s="69"/>
      <c r="L44" s="69"/>
      <c r="M44" s="69"/>
      <c r="O44" s="69" t="s">
        <v>316</v>
      </c>
      <c r="P44" s="69"/>
      <c r="Q44" s="69"/>
      <c r="R44" s="69"/>
      <c r="S44" s="69"/>
      <c r="T44" s="69"/>
      <c r="V44" s="69" t="s">
        <v>317</v>
      </c>
      <c r="W44" s="69"/>
      <c r="X44" s="69"/>
      <c r="Y44" s="69"/>
      <c r="Z44" s="69"/>
      <c r="AA44" s="69"/>
      <c r="AC44" s="69" t="s">
        <v>318</v>
      </c>
      <c r="AD44" s="69"/>
      <c r="AE44" s="69"/>
      <c r="AF44" s="69"/>
      <c r="AG44" s="69"/>
      <c r="AH44" s="69"/>
      <c r="AJ44" s="69" t="s">
        <v>319</v>
      </c>
      <c r="AK44" s="69"/>
      <c r="AL44" s="69"/>
      <c r="AM44" s="69"/>
      <c r="AN44" s="69"/>
      <c r="AO44" s="69"/>
      <c r="AQ44" s="69" t="s">
        <v>320</v>
      </c>
      <c r="AR44" s="69"/>
      <c r="AS44" s="69"/>
      <c r="AT44" s="69"/>
      <c r="AU44" s="69"/>
      <c r="AV44" s="69"/>
      <c r="AX44" s="69" t="s">
        <v>321</v>
      </c>
      <c r="AY44" s="69"/>
      <c r="AZ44" s="69"/>
      <c r="BA44" s="69"/>
      <c r="BB44" s="69"/>
      <c r="BC44" s="69"/>
      <c r="BE44" s="69" t="s">
        <v>322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285</v>
      </c>
      <c r="C45" s="65" t="s">
        <v>286</v>
      </c>
      <c r="D45" s="65" t="s">
        <v>287</v>
      </c>
      <c r="E45" s="65" t="s">
        <v>288</v>
      </c>
      <c r="F45" s="65" t="s">
        <v>281</v>
      </c>
      <c r="H45" s="65"/>
      <c r="I45" s="65" t="s">
        <v>285</v>
      </c>
      <c r="J45" s="65" t="s">
        <v>337</v>
      </c>
      <c r="K45" s="65" t="s">
        <v>287</v>
      </c>
      <c r="L45" s="65" t="s">
        <v>288</v>
      </c>
      <c r="M45" s="65" t="s">
        <v>281</v>
      </c>
      <c r="O45" s="65"/>
      <c r="P45" s="65" t="s">
        <v>332</v>
      </c>
      <c r="Q45" s="65" t="s">
        <v>286</v>
      </c>
      <c r="R45" s="65" t="s">
        <v>287</v>
      </c>
      <c r="S45" s="65" t="s">
        <v>288</v>
      </c>
      <c r="T45" s="65" t="s">
        <v>281</v>
      </c>
      <c r="V45" s="65"/>
      <c r="W45" s="65" t="s">
        <v>332</v>
      </c>
      <c r="X45" s="65" t="s">
        <v>337</v>
      </c>
      <c r="Y45" s="65" t="s">
        <v>287</v>
      </c>
      <c r="Z45" s="65" t="s">
        <v>288</v>
      </c>
      <c r="AA45" s="65" t="s">
        <v>281</v>
      </c>
      <c r="AC45" s="65"/>
      <c r="AD45" s="65" t="s">
        <v>332</v>
      </c>
      <c r="AE45" s="65" t="s">
        <v>286</v>
      </c>
      <c r="AF45" s="65" t="s">
        <v>342</v>
      </c>
      <c r="AG45" s="65" t="s">
        <v>288</v>
      </c>
      <c r="AH45" s="65" t="s">
        <v>281</v>
      </c>
      <c r="AJ45" s="65"/>
      <c r="AK45" s="65" t="s">
        <v>285</v>
      </c>
      <c r="AL45" s="65" t="s">
        <v>286</v>
      </c>
      <c r="AM45" s="65" t="s">
        <v>287</v>
      </c>
      <c r="AN45" s="65" t="s">
        <v>288</v>
      </c>
      <c r="AO45" s="65" t="s">
        <v>281</v>
      </c>
      <c r="AQ45" s="65"/>
      <c r="AR45" s="65" t="s">
        <v>285</v>
      </c>
      <c r="AS45" s="65" t="s">
        <v>286</v>
      </c>
      <c r="AT45" s="65" t="s">
        <v>287</v>
      </c>
      <c r="AU45" s="65" t="s">
        <v>288</v>
      </c>
      <c r="AV45" s="65" t="s">
        <v>281</v>
      </c>
      <c r="AX45" s="65"/>
      <c r="AY45" s="65" t="s">
        <v>335</v>
      </c>
      <c r="AZ45" s="65" t="s">
        <v>286</v>
      </c>
      <c r="BA45" s="65" t="s">
        <v>287</v>
      </c>
      <c r="BB45" s="65" t="s">
        <v>288</v>
      </c>
      <c r="BC45" s="65" t="s">
        <v>281</v>
      </c>
      <c r="BE45" s="65"/>
      <c r="BF45" s="65" t="s">
        <v>285</v>
      </c>
      <c r="BG45" s="65" t="s">
        <v>286</v>
      </c>
      <c r="BH45" s="65" t="s">
        <v>287</v>
      </c>
      <c r="BI45" s="65" t="s">
        <v>288</v>
      </c>
      <c r="BJ45" s="65" t="s">
        <v>281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8.1437380000000008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8.1615629999999992</v>
      </c>
      <c r="O46" s="65" t="s">
        <v>323</v>
      </c>
      <c r="P46" s="65">
        <v>600</v>
      </c>
      <c r="Q46" s="65">
        <v>800</v>
      </c>
      <c r="R46" s="65">
        <v>0</v>
      </c>
      <c r="S46" s="65">
        <v>10000</v>
      </c>
      <c r="T46" s="65">
        <v>559.37929999999994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6.802181E-3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2.7074810999999999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123.51591500000001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68.959389999999999</v>
      </c>
      <c r="AX46" s="65" t="s">
        <v>324</v>
      </c>
      <c r="AY46" s="65"/>
      <c r="AZ46" s="65"/>
      <c r="BA46" s="65"/>
      <c r="BB46" s="65"/>
      <c r="BC46" s="65"/>
      <c r="BE46" s="65" t="s">
        <v>325</v>
      </c>
      <c r="BF46" s="65"/>
      <c r="BG46" s="65"/>
      <c r="BH46" s="65"/>
      <c r="BI46" s="65"/>
      <c r="BJ46" s="65"/>
    </row>
  </sheetData>
  <mergeCells count="38">
    <mergeCell ref="AJ34:AO34"/>
    <mergeCell ref="A33:AO33"/>
    <mergeCell ref="A34:F34"/>
    <mergeCell ref="H34:M34"/>
    <mergeCell ref="O34:T34"/>
    <mergeCell ref="V34:AA34"/>
    <mergeCell ref="AC34:AH3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2" sqref="G22:G23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343</v>
      </c>
      <c r="B2" s="61" t="s">
        <v>344</v>
      </c>
      <c r="C2" s="61" t="s">
        <v>326</v>
      </c>
      <c r="D2" s="61">
        <v>54</v>
      </c>
      <c r="E2" s="61">
        <v>1813.8690999999999</v>
      </c>
      <c r="F2" s="61">
        <v>216.15406999999999</v>
      </c>
      <c r="G2" s="61">
        <v>24.027249999999999</v>
      </c>
      <c r="H2" s="61">
        <v>10.382730499999999</v>
      </c>
      <c r="I2" s="61">
        <v>13.644519000000001</v>
      </c>
      <c r="J2" s="61">
        <v>48.612392</v>
      </c>
      <c r="K2" s="61">
        <v>25.172585999999999</v>
      </c>
      <c r="L2" s="61">
        <v>23.439803999999999</v>
      </c>
      <c r="M2" s="61">
        <v>11.3837595</v>
      </c>
      <c r="N2" s="61">
        <v>1.5807861000000001</v>
      </c>
      <c r="O2" s="61">
        <v>5.0170589999999997</v>
      </c>
      <c r="P2" s="61">
        <v>558.98839999999996</v>
      </c>
      <c r="Q2" s="61">
        <v>9.6248950000000004</v>
      </c>
      <c r="R2" s="61">
        <v>194.02887999999999</v>
      </c>
      <c r="S2" s="61">
        <v>53.876564000000002</v>
      </c>
      <c r="T2" s="61">
        <v>1681.8280999999999</v>
      </c>
      <c r="U2" s="61">
        <v>3.2097560000000001</v>
      </c>
      <c r="V2" s="61">
        <v>8.2133260000000003</v>
      </c>
      <c r="W2" s="61">
        <v>89.794449999999998</v>
      </c>
      <c r="X2" s="61">
        <v>30.510936999999998</v>
      </c>
      <c r="Y2" s="61">
        <v>0.95922379999999996</v>
      </c>
      <c r="Z2" s="61">
        <v>0.78062310000000001</v>
      </c>
      <c r="AA2" s="61">
        <v>10.081757</v>
      </c>
      <c r="AB2" s="61">
        <v>1.6081935000000001</v>
      </c>
      <c r="AC2" s="61">
        <v>247.69542000000001</v>
      </c>
      <c r="AD2" s="61">
        <v>6.2915720000000004</v>
      </c>
      <c r="AE2" s="61">
        <v>1.6543915</v>
      </c>
      <c r="AF2" s="61">
        <v>0.36157694000000001</v>
      </c>
      <c r="AG2" s="61">
        <v>222.08887999999999</v>
      </c>
      <c r="AH2" s="61">
        <v>124.756905</v>
      </c>
      <c r="AI2" s="61">
        <v>97.331969999999998</v>
      </c>
      <c r="AJ2" s="61">
        <v>831.54700000000003</v>
      </c>
      <c r="AK2" s="61">
        <v>1805.729</v>
      </c>
      <c r="AL2" s="61">
        <v>42.845222</v>
      </c>
      <c r="AM2" s="61">
        <v>1460.5382</v>
      </c>
      <c r="AN2" s="61">
        <v>87.089169999999996</v>
      </c>
      <c r="AO2" s="61">
        <v>8.1437380000000008</v>
      </c>
      <c r="AP2" s="61">
        <v>5.3648395999999998</v>
      </c>
      <c r="AQ2" s="61">
        <v>2.7788979999999999</v>
      </c>
      <c r="AR2" s="61">
        <v>8.1615629999999992</v>
      </c>
      <c r="AS2" s="61">
        <v>559.37929999999994</v>
      </c>
      <c r="AT2" s="61">
        <v>6.802181E-3</v>
      </c>
      <c r="AU2" s="61">
        <v>2.7074810999999999</v>
      </c>
      <c r="AV2" s="61">
        <v>123.51591500000001</v>
      </c>
      <c r="AW2" s="61">
        <v>68.959389999999999</v>
      </c>
      <c r="AX2" s="61">
        <v>4.6877738000000002E-2</v>
      </c>
      <c r="AY2" s="61">
        <v>0.66051114</v>
      </c>
      <c r="AZ2" s="61">
        <v>196.52789999999999</v>
      </c>
      <c r="BA2" s="61">
        <v>26.616527999999999</v>
      </c>
      <c r="BB2" s="61">
        <v>8.4228149999999999</v>
      </c>
      <c r="BC2" s="61">
        <v>10.111094</v>
      </c>
      <c r="BD2" s="61">
        <v>8.0811519999999994</v>
      </c>
      <c r="BE2" s="61">
        <v>0.70876039999999996</v>
      </c>
      <c r="BF2" s="61">
        <v>2.8273478000000001</v>
      </c>
      <c r="BG2" s="61">
        <v>1.1518281E-3</v>
      </c>
      <c r="BH2" s="61">
        <v>5.6597847E-3</v>
      </c>
      <c r="BI2" s="61">
        <v>4.1862562999999998E-3</v>
      </c>
      <c r="BJ2" s="61">
        <v>2.8660053000000001E-2</v>
      </c>
      <c r="BK2" s="61">
        <v>8.8602166000000004E-5</v>
      </c>
      <c r="BL2" s="61">
        <v>4.9535059999999999E-2</v>
      </c>
      <c r="BM2" s="61">
        <v>1.3855976000000001</v>
      </c>
      <c r="BN2" s="61">
        <v>0.13310747000000001</v>
      </c>
      <c r="BO2" s="61">
        <v>19.340267000000001</v>
      </c>
      <c r="BP2" s="61">
        <v>3.5815155999999999</v>
      </c>
      <c r="BQ2" s="61">
        <v>6.0291385999999996</v>
      </c>
      <c r="BR2" s="61">
        <v>25.880365000000001</v>
      </c>
      <c r="BS2" s="61">
        <v>11.311609000000001</v>
      </c>
      <c r="BT2" s="61">
        <v>1.9638233</v>
      </c>
      <c r="BU2" s="61">
        <v>1.8321062999999999E-2</v>
      </c>
      <c r="BV2" s="61">
        <v>7.2444300000000003E-2</v>
      </c>
      <c r="BW2" s="61">
        <v>0.18725169</v>
      </c>
      <c r="BX2" s="61">
        <v>0.83308139999999997</v>
      </c>
      <c r="BY2" s="61">
        <v>0.10975925</v>
      </c>
      <c r="BZ2" s="61">
        <v>3.0443913000000001E-4</v>
      </c>
      <c r="CA2" s="61">
        <v>0.65848209999999996</v>
      </c>
      <c r="CB2" s="61">
        <v>4.1108265999999997E-2</v>
      </c>
      <c r="CC2" s="61">
        <v>0.16347600000000001</v>
      </c>
      <c r="CD2" s="61">
        <v>1.9898313999999999</v>
      </c>
      <c r="CE2" s="61">
        <v>2.3840362E-2</v>
      </c>
      <c r="CF2" s="61">
        <v>0.37392493999999998</v>
      </c>
      <c r="CG2" s="61">
        <v>0</v>
      </c>
      <c r="CH2" s="61">
        <v>4.090009E-2</v>
      </c>
      <c r="CI2" s="61">
        <v>2.5328759999999999E-3</v>
      </c>
      <c r="CJ2" s="61">
        <v>4.2216578</v>
      </c>
      <c r="CK2" s="61">
        <v>6.049291E-3</v>
      </c>
      <c r="CL2" s="61">
        <v>0.36593798</v>
      </c>
      <c r="CM2" s="61">
        <v>1.4562311999999999</v>
      </c>
      <c r="CN2" s="61">
        <v>1766.0210999999999</v>
      </c>
      <c r="CO2" s="61">
        <v>3065.232</v>
      </c>
      <c r="CP2" s="61">
        <v>1744.261</v>
      </c>
      <c r="CQ2" s="61">
        <v>682.52710000000002</v>
      </c>
      <c r="CR2" s="61">
        <v>344.39404000000002</v>
      </c>
      <c r="CS2" s="61">
        <v>412.37752999999998</v>
      </c>
      <c r="CT2" s="61">
        <v>1708.2302</v>
      </c>
      <c r="CU2" s="61">
        <v>988.43489999999997</v>
      </c>
      <c r="CV2" s="61">
        <v>1262.7227</v>
      </c>
      <c r="CW2" s="61">
        <v>1094.2940000000001</v>
      </c>
      <c r="CX2" s="61">
        <v>329.23764</v>
      </c>
      <c r="CY2" s="61">
        <v>2333.2761</v>
      </c>
      <c r="CZ2" s="61">
        <v>993.61554000000001</v>
      </c>
      <c r="DA2" s="61">
        <v>2528.8472000000002</v>
      </c>
      <c r="DB2" s="61">
        <v>2602.1181999999999</v>
      </c>
      <c r="DC2" s="61">
        <v>3284.8760000000002</v>
      </c>
      <c r="DD2" s="61">
        <v>5129.7407000000003</v>
      </c>
      <c r="DE2" s="61">
        <v>1256.8028999999999</v>
      </c>
      <c r="DF2" s="61">
        <v>2727.654</v>
      </c>
      <c r="DG2" s="61">
        <v>1212.7743</v>
      </c>
      <c r="DH2" s="61">
        <v>95.429374999999993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26.616527999999999</v>
      </c>
      <c r="B6">
        <f>BB2</f>
        <v>8.4228149999999999</v>
      </c>
      <c r="C6">
        <f>BC2</f>
        <v>10.111094</v>
      </c>
      <c r="D6">
        <f>BD2</f>
        <v>8.0811519999999994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5" sqref="B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24385</v>
      </c>
      <c r="C2" s="56">
        <f ca="1">YEAR(TODAY())-YEAR(B2)+IF(TODAY()&gt;=DATE(YEAR(TODAY()),MONTH(B2),DAY(B2)),0,-1)</f>
        <v>55</v>
      </c>
      <c r="E2" s="52">
        <v>163.19999999999999</v>
      </c>
      <c r="F2" s="53" t="s">
        <v>39</v>
      </c>
      <c r="G2" s="52">
        <v>70.400000000000006</v>
      </c>
      <c r="H2" s="51" t="s">
        <v>41</v>
      </c>
      <c r="I2" s="72">
        <f>ROUND(G3/E3^2,1)</f>
        <v>26.4</v>
      </c>
    </row>
    <row r="3" spans="1:9" x14ac:dyDescent="0.3">
      <c r="E3" s="51">
        <f>E2/100</f>
        <v>1.6319999999999999</v>
      </c>
      <c r="F3" s="51" t="s">
        <v>40</v>
      </c>
      <c r="G3" s="51">
        <f>G2</f>
        <v>70.400000000000006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44343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김창경, ID : H1700066)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19일 09:57:04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44343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55</v>
      </c>
      <c r="G12" s="137"/>
      <c r="H12" s="137"/>
      <c r="I12" s="137"/>
      <c r="K12" s="128">
        <f>'개인정보 및 신체계측 입력'!E2</f>
        <v>163.19999999999999</v>
      </c>
      <c r="L12" s="129"/>
      <c r="M12" s="122">
        <f>'개인정보 및 신체계측 입력'!G2</f>
        <v>70.400000000000006</v>
      </c>
      <c r="N12" s="123"/>
      <c r="O12" s="118" t="s">
        <v>271</v>
      </c>
      <c r="P12" s="112"/>
      <c r="Q12" s="115">
        <f>'개인정보 및 신체계측 입력'!I2</f>
        <v>26.4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김창경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74.846999999999994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8.32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16.832999999999998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6.1</v>
      </c>
      <c r="L72" s="36" t="s">
        <v>53</v>
      </c>
      <c r="M72" s="36">
        <f>ROUND('DRIs DATA'!K8,1)</f>
        <v>3.1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25.87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68.44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30.51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107.21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27.76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120.38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81.44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2021-11-19T01:13:39Z</dcterms:modified>
</cp:coreProperties>
</file>