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<sst xmlns="http://schemas.openxmlformats.org/spreadsheetml/2006/main" count="692" uniqueCount="355">
  <si>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</si>
  <si>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</si>
  <si>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</si>
  <si>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</si>
  <si>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</si>
  <si>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</si>
  <si>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</si>
  <si>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</si>
  <si>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</si>
  <si>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</si>
  <si>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</si>
  <si>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</si>
  <si>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</si>
  <si>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</si>
  <si>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</si>
  <si>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</si>
  <si>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</si>
  <si>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</si>
  <si>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</si>
  <si>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</si>
  <si>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</si>
  <si>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</si>
  <si>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</si>
  <si>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</si>
  <si>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</si>
  <si>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</si>
  <si>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</si>
  <si>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</si>
  <si>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</si>
  <si>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</si>
  <si>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</si>
  <si>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</si>
  <si>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</si>
  <si>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</si>
  <si>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</si>
  <si>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</si>
  <si>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</si>
  <si>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</si>
  <si>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</si>
  <si>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</si>
  <si>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</si>
  <si>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</si>
  <si>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</si>
  <si>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</si>
  <si>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</si>
  <si>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</si>
  <si>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</si>
  <si>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</si>
  <si>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</si>
  <si>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</si>
  <si>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</si>
  <si>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</si>
  <si>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</si>
  <si>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</si>
  <si>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</si>
  <si>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</si>
  <si>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</si>
  <si>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</si>
  <si>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</si>
  <si>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</si>
  <si>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</si>
  <si>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</si>
  <si>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</si>
  <si>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</si>
  <si>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</si>
  <si>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</si>
  <si>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</si>
  <si>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</si>
  <si>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</si>
  <si>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</si>
  <si>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</si>
  <si>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</si>
  <si>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</si>
  <si>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</si>
  <si>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</si>
  <si>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</si>
  <si>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</si>
  <si>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</si>
  <si>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</si>
  <si>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</si>
  <si>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</si>
  <si>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</si>
  <si>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</si>
  <si>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</si>
  <si>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</si>
  <si>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</si>
  <si>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</si>
  <si>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</si>
  <si>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</si>
  <si>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</si>
  <si>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</si>
  <si>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</si>
  <si>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</si>
  <si>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</si>
  <si>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</si>
  <si>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</si>
  <si>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</si>
  <si>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</si>
  <si>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</si>
  <si>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</si>
  <si>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</si>
  <si>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</si>
  <si>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</si>
  <si>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</si>
  <si>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</si>
  <si>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</si>
  <si>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</si>
  <si>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</si>
  <si>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</si>
  <si>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</si>
  <si>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</si>
  <si>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</si>
  <si>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</si>
  <si>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</si>
  <si>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</si>
  <si>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</si>
  <si>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</si>
  <si>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</si>
  <si>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</si>
  <si>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</si>
  <si>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</si>
  <si>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</si>
  <si>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</si>
  <si>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</si>
  <si>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</si>
  <si>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</si>
  <si>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</si>
  <si>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</si>
  <si>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</si>
  <si>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</si>
  <si>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</si>
  <si>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</si>
  <si>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</si>
  <si>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</si>
  <si>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</si>
  <si>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</si>
  <si>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</si>
  <si>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</si>
  <si>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</si>
  <si>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</si>
  <si>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</si>
  <si>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</si>
  <si>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</si>
  <si>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</si>
  <si>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</si>
  <si>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</si>
  <si>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</si>
  <si>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</si>
  <si>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</si>
  <si>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</si>
  <si>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</si>
  <si>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</si>
  <si>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</si>
  <si>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</si>
  <si>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</si>
  <si>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</si>
  <si>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</si>
  <si>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</si>
  <si>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</si>
  <si>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</si>
  <si>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</si>
  <si>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</si>
  <si>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</si>
  <si>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</si>
  <si>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</si>
  <si>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</si>
  <si>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</si>
  <si>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</si>
  <si>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</si>
  <si>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</si>
  <si>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</si>
  <si>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</si>
  <si>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</si>
  <si>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</si>
  <si>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</si>
  <si>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</si>
  <si>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</si>
  <si>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</si>
  <si>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</si>
  <si>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</si>
  <si>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</si>
  <si>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</si>
  <si>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</si>
  <si>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</si>
  <si>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</si>
  <si>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</si>
  <si>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</si>
  <si>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</si>
  <si>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</si>
  <si>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</si>
  <si>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</si>
  <si>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</si>
  <si>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</si>
  <si>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</si>
  <si>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</si>
  <si>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</si>
  <si>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</si>
  <si>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</si>
  <si>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</si>
  <si>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</si>
  <si>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</si>
  <si>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</si>
  <si>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</si>
  <si>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</si>
  <si>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</si>
  <si>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</si>
  <si>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</si>
  <si>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</si>
  <si>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</si>
  <si>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</si>
  <si>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</si>
  <si>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</si>
  <si>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</si>
  <si>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</si>
  <si>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</si>
  <si>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</si>
  <si>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</si>
  <si>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</si>
  <si>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</si>
  <si>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</si>
  <si>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</si>
  <si>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</si>
  <si>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</si>
  <si>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</si>
  <si>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</si>
  <si>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</si>
  <si>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</si>
  <si>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</si>
  <si>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</si>
  <si>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</si>
  <si>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</si>
  <si>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</si>
  <si>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</si>
  <si>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</si>
  <si>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</si>
  <si>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</si>
  <si>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</si>
  <si>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</si>
  <si>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</si>
  <si>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</si>
  <si>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</si>
  <si>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</si>
  <si>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</si>
  <si>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</si>
  <si>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</si>
  <si>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</si>
  <si>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</si>
  <si>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</si>
  <si>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</si>
  <si>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</si>
  <si>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</si>
  <si>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</si>
  <si>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</si>
  <si>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</si>
  <si>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</si>
  <si>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</si>
  <si>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</si>
  <si>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</si>
  <si>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</si>
  <si>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</si>
  <si>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</si>
  <si>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</si>
  <si>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</si>
  <si>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</si>
  <si>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</si>
  <si>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</si>
  <si>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</si>
  <si>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</si>
  <si>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</si>
  <si>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</si>
  <si>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</si>
  <si>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</si>
  <si>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</si>
  <si>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</si>
  <si>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</si>
  <si>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</si>
  <si>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</si>
  <si>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몰리브덴</t>
    <phoneticPr fontId="1" type="noConversion"/>
  </si>
  <si>
    <t>비타민B12</t>
    <phoneticPr fontId="1" type="noConversion"/>
  </si>
  <si>
    <t>티아민</t>
    <phoneticPr fontId="1" type="noConversion"/>
  </si>
  <si>
    <t>상한섭취량</t>
    <phoneticPr fontId="1" type="noConversion"/>
  </si>
  <si>
    <t>출력시각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</si>
  <si>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</si>
  <si>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</si>
  <si>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</si>
  <si>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적정비율(최소)</t>
    <phoneticPr fontId="1" type="noConversion"/>
  </si>
  <si>
    <t>마그네슘</t>
    <phoneticPr fontId="1" type="noConversion"/>
  </si>
  <si>
    <t>정보</t>
    <phoneticPr fontId="1" type="noConversion"/>
  </si>
  <si>
    <t>(설문지 : FFQ 95문항 설문지, 사용자 : 김광식, ID : H1700077)</t>
  </si>
  <si>
    <t>2022년 01월 13일 15:15:39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</si>
  <si>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</si>
  <si>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</si>
  <si>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</si>
  <si>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</si>
  <si>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</si>
  <si>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</si>
  <si>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</si>
  <si>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</si>
  <si>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</si>
  <si>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</si>
  <si>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</si>
  <si>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</si>
  <si>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</si>
  <si>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</si>
  <si>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</si>
  <si>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</si>
  <si>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</si>
  <si>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</si>
  <si>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</si>
  <si>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</si>
  <si>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</si>
  <si>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</si>
  <si>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</si>
  <si>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</si>
  <si>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</si>
  <si>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</si>
  <si>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</si>
  <si>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</si>
  <si>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</si>
  <si>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</si>
  <si>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</si>
  <si>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</si>
  <si>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</si>
  <si>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</si>
  <si>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</si>
  <si>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</si>
  <si>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</si>
  <si>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</si>
  <si>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</si>
  <si>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</si>
  <si>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</si>
  <si>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</si>
  <si>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</si>
  <si>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</si>
  <si>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</si>
  <si>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</si>
  <si>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</si>
  <si>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</si>
  <si>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</si>
  <si>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</si>
  <si>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</si>
  <si>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</si>
  <si>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</si>
  <si>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</si>
  <si>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</si>
  <si>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</si>
  <si>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</si>
  <si>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</si>
  <si>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</si>
  <si>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</si>
  <si>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</si>
  <si>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</si>
  <si>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H1700077</t>
  </si>
  <si>
    <t>김광식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</si>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</sst>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53.479427000000001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41544"/>
        <c:axId val="529938800"/>
      </c:barChart>
      <c:catAx>
        <c:axId val="52994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38800"/>
        <c:crosses val="autoZero"/>
        <c:auto val="1"/>
        <c:lblAlgn val="ctr"/>
        <c:lblOffset val="100"/>
        <c:noMultiLvlLbl val="0"/>
      </c:catAx>
      <c:valAx>
        <c:axId val="52993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4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1.277207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9952"/>
        <c:axId val="766311720"/>
      </c:barChart>
      <c:catAx>
        <c:axId val="76631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1720"/>
        <c:crosses val="autoZero"/>
        <c:auto val="1"/>
        <c:lblAlgn val="ctr"/>
        <c:lblOffset val="100"/>
        <c:noMultiLvlLbl val="0"/>
      </c:catAx>
      <c:valAx>
        <c:axId val="76631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0.19228556999999999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6032"/>
        <c:axId val="766323088"/>
      </c:barChart>
      <c:catAx>
        <c:axId val="7663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3088"/>
        <c:crosses val="autoZero"/>
        <c:auto val="1"/>
        <c:lblAlgn val="ctr"/>
        <c:lblOffset val="100"/>
        <c:noMultiLvlLbl val="0"/>
      </c:catAx>
      <c:valAx>
        <c:axId val="76632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1039.9889000000001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2112"/>
        <c:axId val="766321128"/>
      </c:barChart>
      <c:catAx>
        <c:axId val="76631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1128"/>
        <c:crosses val="autoZero"/>
        <c:auto val="1"/>
        <c:lblAlgn val="ctr"/>
        <c:lblOffset val="100"/>
        <c:noMultiLvlLbl val="0"/>
      </c:catAx>
      <c:valAx>
        <c:axId val="76632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2183.3791999999999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22696"/>
        <c:axId val="766320736"/>
      </c:barChart>
      <c:catAx>
        <c:axId val="7663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0736"/>
        <c:crosses val="autoZero"/>
        <c:auto val="1"/>
        <c:lblAlgn val="ctr"/>
        <c:lblOffset val="100"/>
        <c:noMultiLvlLbl val="0"/>
      </c:catAx>
      <c:valAx>
        <c:axId val="766320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135.4956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2896"/>
        <c:axId val="766313680"/>
      </c:barChart>
      <c:catAx>
        <c:axId val="76631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3680"/>
        <c:crosses val="autoZero"/>
        <c:auto val="1"/>
        <c:lblAlgn val="ctr"/>
        <c:lblOffset val="100"/>
        <c:noMultiLvlLbl val="0"/>
      </c:catAx>
      <c:valAx>
        <c:axId val="76631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54.645256000000003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9168"/>
        <c:axId val="766318384"/>
      </c:barChart>
      <c:catAx>
        <c:axId val="7663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8384"/>
        <c:crosses val="autoZero"/>
        <c:auto val="1"/>
        <c:lblAlgn val="ctr"/>
        <c:lblOffset val="100"/>
        <c:noMultiLvlLbl val="0"/>
      </c:catAx>
      <c:valAx>
        <c:axId val="76631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9.3604354999999995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22304"/>
        <c:axId val="766321520"/>
      </c:barChart>
      <c:catAx>
        <c:axId val="7663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1520"/>
        <c:crosses val="autoZero"/>
        <c:auto val="1"/>
        <c:lblAlgn val="ctr"/>
        <c:lblOffset val="100"/>
        <c:noMultiLvlLbl val="0"/>
      </c:catAx>
      <c:valAx>
        <c:axId val="76632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293.66275000000002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5640"/>
        <c:axId val="766319560"/>
      </c:barChart>
      <c:catAx>
        <c:axId val="76631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9560"/>
        <c:crosses val="autoZero"/>
        <c:auto val="1"/>
        <c:lblAlgn val="ctr"/>
        <c:lblOffset val="100"/>
        <c:noMultiLvlLbl val="0"/>
      </c:catAx>
      <c:valAx>
        <c:axId val="766319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1.5664797000000001E-2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6816"/>
        <c:axId val="766317600"/>
      </c:barChart>
      <c:catAx>
        <c:axId val="76631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7600"/>
        <c:crosses val="autoZero"/>
        <c:auto val="1"/>
        <c:lblAlgn val="ctr"/>
        <c:lblOffset val="100"/>
        <c:noMultiLvlLbl val="0"/>
      </c:catAx>
      <c:valAx>
        <c:axId val="76631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3.4097886000000002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20344"/>
        <c:axId val="766321912"/>
      </c:barChart>
      <c:catAx>
        <c:axId val="76632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1912"/>
        <c:crosses val="autoZero"/>
        <c:auto val="1"/>
        <c:lblAlgn val="ctr"/>
        <c:lblOffset val="100"/>
        <c:noMultiLvlLbl val="0"/>
      </c:catAx>
      <c:valAx>
        <c:axId val="76632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15.801546999999999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949696"/>
        <c:axId val="658270896"/>
      </c:barChart>
      <c:catAx>
        <c:axId val="18694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70896"/>
        <c:crosses val="autoZero"/>
        <c:auto val="1"/>
        <c:lblAlgn val="ctr"/>
        <c:lblOffset val="100"/>
        <c:noMultiLvlLbl val="0"/>
      </c:catAx>
      <c:valAx>
        <c:axId val="65827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9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295.77910000000003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25048"/>
        <c:axId val="766326224"/>
      </c:barChart>
      <c:catAx>
        <c:axId val="76632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6224"/>
        <c:crosses val="autoZero"/>
        <c:auto val="1"/>
        <c:lblAlgn val="ctr"/>
        <c:lblOffset val="100"/>
        <c:noMultiLvlLbl val="0"/>
      </c:catAx>
      <c:valAx>
        <c:axId val="76632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86.188910000000007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26616"/>
        <c:axId val="766323872"/>
      </c:barChart>
      <c:catAx>
        <c:axId val="76632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3872"/>
        <c:crosses val="autoZero"/>
        <c:auto val="1"/>
        <c:lblAlgn val="ctr"/>
        <c:lblOffset val="100"/>
        <c:noMultiLvlLbl val="0"/>
      </c:catAx>
      <c:valAx>
        <c:axId val="76632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4.0380000000000003</c:v>
                </c:pt>
                <c:pt idx="1">
                  <c:v>4.9550000000000001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6325832"/>
        <c:axId val="766323480"/>
      </c:barChart>
      <c:catAx>
        <c:axId val="76632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23480"/>
        <c:crosses val="autoZero"/>
        <c:auto val="1"/>
        <c:lblAlgn val="ctr"/>
        <c:lblOffset val="100"/>
        <c:noMultiLvlLbl val="0"/>
      </c:catAx>
      <c:valAx>
        <c:axId val="76632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2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8.0626134999999994</c:v>
                </c:pt>
                <c:pt idx="1">
                  <c:v>7.5730041999999997</c:v>
                </c:pt>
                <c:pt idx="2">
                  <c:v>8.4101049999999997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279.66210000000001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47112"/>
        <c:axId val="538547504"/>
      </c:barChart>
      <c:catAx>
        <c:axId val="5385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47504"/>
        <c:crosses val="autoZero"/>
        <c:auto val="1"/>
        <c:lblAlgn val="ctr"/>
        <c:lblOffset val="100"/>
        <c:noMultiLvlLbl val="0"/>
      </c:catAx>
      <c:valAx>
        <c:axId val="53854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8.2954779999999992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45544"/>
        <c:axId val="538544760"/>
      </c:barChart>
      <c:catAx>
        <c:axId val="53854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44760"/>
        <c:crosses val="autoZero"/>
        <c:auto val="1"/>
        <c:lblAlgn val="ctr"/>
        <c:lblOffset val="100"/>
        <c:noMultiLvlLbl val="0"/>
      </c:catAx>
      <c:valAx>
        <c:axId val="53854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81.591999999999999</c:v>
                </c:pt>
                <c:pt idx="1">
                  <c:v>5.8949999999999996</c:v>
                </c:pt>
                <c:pt idx="2">
                  <c:v>12.513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545936"/>
        <c:axId val="538543584"/>
      </c:barChart>
      <c:catAx>
        <c:axId val="53854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43584"/>
        <c:crosses val="autoZero"/>
        <c:auto val="1"/>
        <c:lblAlgn val="ctr"/>
        <c:lblOffset val="100"/>
        <c:noMultiLvlLbl val="0"/>
      </c:catAx>
      <c:valAx>
        <c:axId val="53854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2004.6703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34568"/>
        <c:axId val="538542800"/>
      </c:barChart>
      <c:catAx>
        <c:axId val="5385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42800"/>
        <c:crosses val="autoZero"/>
        <c:auto val="1"/>
        <c:lblAlgn val="ctr"/>
        <c:lblOffset val="100"/>
        <c:noMultiLvlLbl val="0"/>
      </c:catAx>
      <c:valAx>
        <c:axId val="53854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3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47.753790000000002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41624"/>
        <c:axId val="538543192"/>
      </c:barChart>
      <c:catAx>
        <c:axId val="53854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43192"/>
        <c:crosses val="autoZero"/>
        <c:auto val="1"/>
        <c:lblAlgn val="ctr"/>
        <c:lblOffset val="100"/>
        <c:noMultiLvlLbl val="0"/>
      </c:catAx>
      <c:valAx>
        <c:axId val="538543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356.30282999999997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44368"/>
        <c:axId val="538538880"/>
      </c:barChart>
      <c:catAx>
        <c:axId val="53854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38880"/>
        <c:crosses val="autoZero"/>
        <c:auto val="1"/>
        <c:lblAlgn val="ctr"/>
        <c:lblOffset val="100"/>
        <c:noMultiLvlLbl val="0"/>
      </c:catAx>
      <c:valAx>
        <c:axId val="53853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2.1271217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65800"/>
        <c:axId val="658266192"/>
      </c:barChart>
      <c:catAx>
        <c:axId val="6582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66192"/>
        <c:crosses val="autoZero"/>
        <c:auto val="1"/>
        <c:lblAlgn val="ctr"/>
        <c:lblOffset val="100"/>
        <c:noMultiLvlLbl val="0"/>
      </c:catAx>
      <c:valAx>
        <c:axId val="65826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3073.5156000000002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42016"/>
        <c:axId val="538536136"/>
      </c:barChart>
      <c:catAx>
        <c:axId val="5385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36136"/>
        <c:crosses val="autoZero"/>
        <c:auto val="1"/>
        <c:lblAlgn val="ctr"/>
        <c:lblOffset val="100"/>
        <c:noMultiLvlLbl val="0"/>
      </c:catAx>
      <c:valAx>
        <c:axId val="53853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8.1349129999999992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36528"/>
        <c:axId val="538532608"/>
      </c:barChart>
      <c:catAx>
        <c:axId val="53853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32608"/>
        <c:crosses val="autoZero"/>
        <c:auto val="1"/>
        <c:lblAlgn val="ctr"/>
        <c:lblOffset val="100"/>
        <c:noMultiLvlLbl val="0"/>
      </c:catAx>
      <c:valAx>
        <c:axId val="53853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3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1.1086210000000001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35352"/>
        <c:axId val="538536920"/>
      </c:barChart>
      <c:catAx>
        <c:axId val="53853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36920"/>
        <c:crosses val="autoZero"/>
        <c:auto val="1"/>
        <c:lblAlgn val="ctr"/>
        <c:lblOffset val="100"/>
        <c:noMultiLvlLbl val="0"/>
      </c:catAx>
      <c:valAx>
        <c:axId val="53853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3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83.549899999999994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71288"/>
        <c:axId val="658270112"/>
      </c:barChart>
      <c:catAx>
        <c:axId val="65827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70112"/>
        <c:crosses val="autoZero"/>
        <c:auto val="1"/>
        <c:lblAlgn val="ctr"/>
        <c:lblOffset val="100"/>
        <c:noMultiLvlLbl val="0"/>
      </c:catAx>
      <c:valAx>
        <c:axId val="65827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7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0.94985489999999995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67368"/>
        <c:axId val="658270504"/>
      </c:barChart>
      <c:catAx>
        <c:axId val="65826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70504"/>
        <c:crosses val="autoZero"/>
        <c:auto val="1"/>
        <c:lblAlgn val="ctr"/>
        <c:lblOffset val="100"/>
        <c:noMultiLvlLbl val="0"/>
      </c:catAx>
      <c:valAx>
        <c:axId val="65827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6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11.755445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67760"/>
        <c:axId val="658268936"/>
      </c:barChart>
      <c:catAx>
        <c:axId val="65826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68936"/>
        <c:crosses val="autoZero"/>
        <c:auto val="1"/>
        <c:lblAlgn val="ctr"/>
        <c:lblOffset val="100"/>
        <c:noMultiLvlLbl val="0"/>
      </c:catAx>
      <c:valAx>
        <c:axId val="65826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6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1.1086210000000001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72856"/>
        <c:axId val="658272464"/>
      </c:barChart>
      <c:catAx>
        <c:axId val="65827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72464"/>
        <c:crosses val="autoZero"/>
        <c:auto val="1"/>
        <c:lblAlgn val="ctr"/>
        <c:lblOffset val="100"/>
        <c:noMultiLvlLbl val="0"/>
      </c:catAx>
      <c:valAx>
        <c:axId val="65827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7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339.86227000000002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268152"/>
        <c:axId val="658268544"/>
      </c:barChart>
      <c:catAx>
        <c:axId val="65826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268544"/>
        <c:crosses val="autoZero"/>
        <c:auto val="1"/>
        <c:lblAlgn val="ctr"/>
        <c:lblOffset val="100"/>
        <c:noMultiLvlLbl val="0"/>
      </c:catAx>
      <c:valAx>
        <c:axId val="65826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26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4.8240175000000001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314464"/>
        <c:axId val="766317992"/>
      </c:barChart>
      <c:catAx>
        <c:axId val="76631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317992"/>
        <c:crosses val="autoZero"/>
        <c:auto val="1"/>
        <c:lblAlgn val="ctr"/>
        <c:lblOffset val="100"/>
        <c:noMultiLvlLbl val="0"/>
      </c:catAx>
      <c:valAx>
        <c:axId val="76631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3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김광식, ID : H1700077)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13일 15:15:39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2004.6703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53.479427000000001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15.801546999999999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81.591999999999999</v>
      </c>
      <c r="G8" s="59">
        <f>'DRIs DATA 입력'!G8</f>
        <v>5.8949999999999996</v>
      </c>
      <c r="H8" s="59">
        <f>'DRIs DATA 입력'!H8</f>
        <v>12.513</v>
      </c>
      <c r="I8" s="46"/>
      <c r="J8" s="59" t="s">
        <v>215</v>
      </c>
      <c r="K8" s="59">
        <f>'DRIs DATA 입력'!K8</f>
        <v>4.0380000000000003</v>
      </c>
      <c r="L8" s="59">
        <f>'DRIs DATA 입력'!L8</f>
        <v>4.9550000000000001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279.66210000000001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8.2954779999999992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2.1271217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83.549899999999994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47.753790000000002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1.3092054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0.94985489999999995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11.755445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1.1086210000000001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339.86227000000002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4.8240175000000001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1.277207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0.19228556999999999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356.30282999999997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1039.9889000000001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3073.5156000000002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2183.3791999999999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135.4956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54.645256000000003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8.1349129999999992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9.3604354999999995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293.66275000000002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1.5664797000000001E-2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3.4097886000000002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295.77910000000003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86.188910000000007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288</v>
      </c>
      <c r="G1" s="62" t="s">
        <v>281</v>
      </c>
      <c r="H1" s="61" t="s">
        <v>289</v>
      </c>
    </row>
    <row r="3" spans="1:27" x14ac:dyDescent="0.3">
      <c r="A3" s="68" t="s">
        <v>290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292</v>
      </c>
      <c r="B4" s="67"/>
      <c r="C4" s="67"/>
      <c r="E4" s="69" t="s">
        <v>293</v>
      </c>
      <c r="F4" s="70"/>
      <c r="G4" s="70"/>
      <c r="H4" s="71"/>
      <c r="J4" s="69" t="s">
        <v>294</v>
      </c>
      <c r="K4" s="70"/>
      <c r="L4" s="71"/>
      <c r="N4" s="67" t="s">
        <v>295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300</v>
      </c>
      <c r="H5" s="65" t="s">
        <v>301</v>
      </c>
      <c r="J5" s="65"/>
      <c r="K5" s="65" t="s">
        <v>302</v>
      </c>
      <c r="L5" s="65" t="s">
        <v>303</v>
      </c>
      <c r="N5" s="65"/>
      <c r="O5" s="65" t="s">
        <v>304</v>
      </c>
      <c r="P5" s="65" t="s">
        <v>305</v>
      </c>
      <c r="Q5" s="65" t="s">
        <v>306</v>
      </c>
      <c r="R5" s="65" t="s">
        <v>307</v>
      </c>
      <c r="S5" s="65" t="s">
        <v>298</v>
      </c>
      <c r="U5" s="65"/>
      <c r="V5" s="65" t="s">
        <v>304</v>
      </c>
      <c r="W5" s="65" t="s">
        <v>305</v>
      </c>
      <c r="X5" s="65" t="s">
        <v>308</v>
      </c>
      <c r="Y5" s="65" t="s">
        <v>309</v>
      </c>
      <c r="Z5" s="65" t="s">
        <v>298</v>
      </c>
    </row>
    <row r="6" spans="1:27" x14ac:dyDescent="0.3">
      <c r="A6" s="65" t="s">
        <v>291</v>
      </c>
      <c r="B6" s="65">
        <v>2200</v>
      </c>
      <c r="C6" s="65">
        <v>2004.6703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310</v>
      </c>
      <c r="O6" s="65">
        <v>50</v>
      </c>
      <c r="P6" s="65">
        <v>60</v>
      </c>
      <c r="Q6" s="65">
        <v>0</v>
      </c>
      <c r="R6" s="65">
        <v>0</v>
      </c>
      <c r="S6" s="65">
        <v>53.479427000000001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15.801546999999999</v>
      </c>
    </row>
    <row r="7" spans="1:27" x14ac:dyDescent="0.3">
      <c r="E7" s="65" t="s">
        <v>312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3">
      <c r="E8" s="65" t="s">
        <v>313</v>
      </c>
      <c r="F8" s="65">
        <v>81.591999999999999</v>
      </c>
      <c r="G8" s="65">
        <v>5.8949999999999996</v>
      </c>
      <c r="H8" s="65">
        <v>12.513</v>
      </c>
      <c r="J8" s="65" t="s">
        <v>313</v>
      </c>
      <c r="K8" s="65">
        <v>4.0380000000000003</v>
      </c>
      <c r="L8" s="65">
        <v>4.9550000000000001</v>
      </c>
    </row>
    <row r="13" spans="1:27" x14ac:dyDescent="0.3">
      <c r="A13" s="66" t="s">
        <v>314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315</v>
      </c>
      <c r="B14" s="67"/>
      <c r="C14" s="67"/>
      <c r="D14" s="67"/>
      <c r="E14" s="67"/>
      <c r="F14" s="67"/>
      <c r="H14" s="67" t="s">
        <v>316</v>
      </c>
      <c r="I14" s="67"/>
      <c r="J14" s="67"/>
      <c r="K14" s="67"/>
      <c r="L14" s="67"/>
      <c r="M14" s="67"/>
      <c r="O14" s="67" t="s">
        <v>317</v>
      </c>
      <c r="P14" s="67"/>
      <c r="Q14" s="67"/>
      <c r="R14" s="67"/>
      <c r="S14" s="67"/>
      <c r="T14" s="67"/>
      <c r="V14" s="67" t="s">
        <v>318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304</v>
      </c>
      <c r="C15" s="65" t="s">
        <v>276</v>
      </c>
      <c r="D15" s="65" t="s">
        <v>306</v>
      </c>
      <c r="E15" s="65" t="s">
        <v>307</v>
      </c>
      <c r="F15" s="65" t="s">
        <v>298</v>
      </c>
      <c r="H15" s="65"/>
      <c r="I15" s="65" t="s">
        <v>304</v>
      </c>
      <c r="J15" s="65" t="s">
        <v>276</v>
      </c>
      <c r="K15" s="65" t="s">
        <v>306</v>
      </c>
      <c r="L15" s="65" t="s">
        <v>309</v>
      </c>
      <c r="M15" s="65" t="s">
        <v>319</v>
      </c>
      <c r="O15" s="65"/>
      <c r="P15" s="65" t="s">
        <v>320</v>
      </c>
      <c r="Q15" s="65" t="s">
        <v>305</v>
      </c>
      <c r="R15" s="65" t="s">
        <v>321</v>
      </c>
      <c r="S15" s="65" t="s">
        <v>307</v>
      </c>
      <c r="T15" s="65" t="s">
        <v>298</v>
      </c>
      <c r="V15" s="65"/>
      <c r="W15" s="65" t="s">
        <v>304</v>
      </c>
      <c r="X15" s="65" t="s">
        <v>305</v>
      </c>
      <c r="Y15" s="65" t="s">
        <v>308</v>
      </c>
      <c r="Z15" s="65" t="s">
        <v>307</v>
      </c>
      <c r="AA15" s="65" t="s">
        <v>283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279.66210000000001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8.2954779999999992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2.1271217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83.549899999999994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324</v>
      </c>
      <c r="B24" s="67"/>
      <c r="C24" s="67"/>
      <c r="D24" s="67"/>
      <c r="E24" s="67"/>
      <c r="F24" s="67"/>
      <c r="H24" s="67" t="s">
        <v>279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284</v>
      </c>
      <c r="AD24" s="67"/>
      <c r="AE24" s="67"/>
      <c r="AF24" s="67"/>
      <c r="AG24" s="67"/>
      <c r="AH24" s="67"/>
      <c r="AJ24" s="67" t="s">
        <v>327</v>
      </c>
      <c r="AK24" s="67"/>
      <c r="AL24" s="67"/>
      <c r="AM24" s="67"/>
      <c r="AN24" s="67"/>
      <c r="AO24" s="67"/>
      <c r="AQ24" s="67" t="s">
        <v>278</v>
      </c>
      <c r="AR24" s="67"/>
      <c r="AS24" s="67"/>
      <c r="AT24" s="67"/>
      <c r="AU24" s="67"/>
      <c r="AV24" s="67"/>
      <c r="AX24" s="67" t="s">
        <v>328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320</v>
      </c>
      <c r="C25" s="65" t="s">
        <v>276</v>
      </c>
      <c r="D25" s="65" t="s">
        <v>306</v>
      </c>
      <c r="E25" s="65" t="s">
        <v>307</v>
      </c>
      <c r="F25" s="65" t="s">
        <v>319</v>
      </c>
      <c r="H25" s="65"/>
      <c r="I25" s="65" t="s">
        <v>304</v>
      </c>
      <c r="J25" s="65" t="s">
        <v>305</v>
      </c>
      <c r="K25" s="65" t="s">
        <v>330</v>
      </c>
      <c r="L25" s="65" t="s">
        <v>280</v>
      </c>
      <c r="M25" s="65" t="s">
        <v>298</v>
      </c>
      <c r="O25" s="65"/>
      <c r="P25" s="65" t="s">
        <v>304</v>
      </c>
      <c r="Q25" s="65" t="s">
        <v>276</v>
      </c>
      <c r="R25" s="65" t="s">
        <v>306</v>
      </c>
      <c r="S25" s="65" t="s">
        <v>307</v>
      </c>
      <c r="T25" s="65" t="s">
        <v>283</v>
      </c>
      <c r="V25" s="65"/>
      <c r="W25" s="65" t="s">
        <v>304</v>
      </c>
      <c r="X25" s="65" t="s">
        <v>276</v>
      </c>
      <c r="Y25" s="65" t="s">
        <v>306</v>
      </c>
      <c r="Z25" s="65" t="s">
        <v>307</v>
      </c>
      <c r="AA25" s="65" t="s">
        <v>283</v>
      </c>
      <c r="AC25" s="65"/>
      <c r="AD25" s="65" t="s">
        <v>282</v>
      </c>
      <c r="AE25" s="65" t="s">
        <v>331</v>
      </c>
      <c r="AF25" s="65" t="s">
        <v>321</v>
      </c>
      <c r="AG25" s="65" t="s">
        <v>307</v>
      </c>
      <c r="AH25" s="65" t="s">
        <v>298</v>
      </c>
      <c r="AJ25" s="65"/>
      <c r="AK25" s="65" t="s">
        <v>304</v>
      </c>
      <c r="AL25" s="65" t="s">
        <v>276</v>
      </c>
      <c r="AM25" s="65" t="s">
        <v>308</v>
      </c>
      <c r="AN25" s="65" t="s">
        <v>280</v>
      </c>
      <c r="AO25" s="65" t="s">
        <v>283</v>
      </c>
      <c r="AQ25" s="65"/>
      <c r="AR25" s="65" t="s">
        <v>282</v>
      </c>
      <c r="AS25" s="65" t="s">
        <v>276</v>
      </c>
      <c r="AT25" s="65" t="s">
        <v>308</v>
      </c>
      <c r="AU25" s="65" t="s">
        <v>280</v>
      </c>
      <c r="AV25" s="65" t="s">
        <v>319</v>
      </c>
      <c r="AX25" s="65"/>
      <c r="AY25" s="65" t="s">
        <v>304</v>
      </c>
      <c r="AZ25" s="65" t="s">
        <v>331</v>
      </c>
      <c r="BA25" s="65" t="s">
        <v>308</v>
      </c>
      <c r="BB25" s="65" t="s">
        <v>280</v>
      </c>
      <c r="BC25" s="65" t="s">
        <v>319</v>
      </c>
      <c r="BE25" s="65"/>
      <c r="BF25" s="65" t="s">
        <v>304</v>
      </c>
      <c r="BG25" s="65" t="s">
        <v>276</v>
      </c>
      <c r="BH25" s="65" t="s">
        <v>308</v>
      </c>
      <c r="BI25" s="65" t="s">
        <v>309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47.753790000000002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1.3092054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0.94985489999999995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11.755445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1.1086210000000001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339.86227000000002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4.8240175000000001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1.277207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0.19228556999999999</v>
      </c>
    </row>
    <row r="33" spans="1:68" x14ac:dyDescent="0.3">
      <c r="A33" s="66" t="s">
        <v>333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334</v>
      </c>
      <c r="B34" s="67"/>
      <c r="C34" s="67"/>
      <c r="D34" s="67"/>
      <c r="E34" s="67"/>
      <c r="F34" s="67"/>
      <c r="H34" s="67" t="s">
        <v>335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337</v>
      </c>
      <c r="W34" s="67"/>
      <c r="X34" s="67"/>
      <c r="Y34" s="67"/>
      <c r="Z34" s="67"/>
      <c r="AA34" s="67"/>
      <c r="AC34" s="67" t="s">
        <v>338</v>
      </c>
      <c r="AD34" s="67"/>
      <c r="AE34" s="67"/>
      <c r="AF34" s="67"/>
      <c r="AG34" s="67"/>
      <c r="AH34" s="67"/>
      <c r="AJ34" s="67" t="s">
        <v>286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320</v>
      </c>
      <c r="C35" s="65" t="s">
        <v>276</v>
      </c>
      <c r="D35" s="65" t="s">
        <v>306</v>
      </c>
      <c r="E35" s="65" t="s">
        <v>309</v>
      </c>
      <c r="F35" s="65" t="s">
        <v>298</v>
      </c>
      <c r="H35" s="65"/>
      <c r="I35" s="65" t="s">
        <v>282</v>
      </c>
      <c r="J35" s="65" t="s">
        <v>331</v>
      </c>
      <c r="K35" s="65" t="s">
        <v>306</v>
      </c>
      <c r="L35" s="65" t="s">
        <v>280</v>
      </c>
      <c r="M35" s="65" t="s">
        <v>319</v>
      </c>
      <c r="O35" s="65"/>
      <c r="P35" s="65" t="s">
        <v>304</v>
      </c>
      <c r="Q35" s="65" t="s">
        <v>331</v>
      </c>
      <c r="R35" s="65" t="s">
        <v>306</v>
      </c>
      <c r="S35" s="65" t="s">
        <v>307</v>
      </c>
      <c r="T35" s="65" t="s">
        <v>319</v>
      </c>
      <c r="V35" s="65"/>
      <c r="W35" s="65" t="s">
        <v>304</v>
      </c>
      <c r="X35" s="65" t="s">
        <v>331</v>
      </c>
      <c r="Y35" s="65" t="s">
        <v>321</v>
      </c>
      <c r="Z35" s="65" t="s">
        <v>280</v>
      </c>
      <c r="AA35" s="65" t="s">
        <v>298</v>
      </c>
      <c r="AC35" s="65"/>
      <c r="AD35" s="65" t="s">
        <v>282</v>
      </c>
      <c r="AE35" s="65" t="s">
        <v>276</v>
      </c>
      <c r="AF35" s="65" t="s">
        <v>308</v>
      </c>
      <c r="AG35" s="65" t="s">
        <v>339</v>
      </c>
      <c r="AH35" s="65" t="s">
        <v>298</v>
      </c>
      <c r="AJ35" s="65"/>
      <c r="AK35" s="65" t="s">
        <v>304</v>
      </c>
      <c r="AL35" s="65" t="s">
        <v>331</v>
      </c>
      <c r="AM35" s="65" t="s">
        <v>321</v>
      </c>
      <c r="AN35" s="65" t="s">
        <v>280</v>
      </c>
      <c r="AO35" s="65" t="s">
        <v>319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356.30282999999997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1039.9889000000001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3073.5156000000002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2183.3791999999999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135.4956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54.645256000000003</v>
      </c>
    </row>
    <row r="43" spans="1:68" x14ac:dyDescent="0.3">
      <c r="A43" s="66" t="s">
        <v>340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341</v>
      </c>
      <c r="B44" s="67"/>
      <c r="C44" s="67"/>
      <c r="D44" s="67"/>
      <c r="E44" s="67"/>
      <c r="F44" s="67"/>
      <c r="H44" s="67" t="s">
        <v>342</v>
      </c>
      <c r="I44" s="67"/>
      <c r="J44" s="67"/>
      <c r="K44" s="67"/>
      <c r="L44" s="67"/>
      <c r="M44" s="67"/>
      <c r="O44" s="67" t="s">
        <v>343</v>
      </c>
      <c r="P44" s="67"/>
      <c r="Q44" s="67"/>
      <c r="R44" s="67"/>
      <c r="S44" s="67"/>
      <c r="T44" s="67"/>
      <c r="V44" s="67" t="s">
        <v>344</v>
      </c>
      <c r="W44" s="67"/>
      <c r="X44" s="67"/>
      <c r="Y44" s="67"/>
      <c r="Z44" s="67"/>
      <c r="AA44" s="67"/>
      <c r="AC44" s="67" t="s">
        <v>345</v>
      </c>
      <c r="AD44" s="67"/>
      <c r="AE44" s="67"/>
      <c r="AF44" s="67"/>
      <c r="AG44" s="67"/>
      <c r="AH44" s="67"/>
      <c r="AJ44" s="67" t="s">
        <v>346</v>
      </c>
      <c r="AK44" s="67"/>
      <c r="AL44" s="67"/>
      <c r="AM44" s="67"/>
      <c r="AN44" s="67"/>
      <c r="AO44" s="67"/>
      <c r="AQ44" s="67" t="s">
        <v>347</v>
      </c>
      <c r="AR44" s="67"/>
      <c r="AS44" s="67"/>
      <c r="AT44" s="67"/>
      <c r="AU44" s="67"/>
      <c r="AV44" s="67"/>
      <c r="AX44" s="67" t="s">
        <v>277</v>
      </c>
      <c r="AY44" s="67"/>
      <c r="AZ44" s="67"/>
      <c r="BA44" s="67"/>
      <c r="BB44" s="67"/>
      <c r="BC44" s="67"/>
      <c r="BE44" s="67" t="s">
        <v>348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320</v>
      </c>
      <c r="C45" s="65" t="s">
        <v>331</v>
      </c>
      <c r="D45" s="65" t="s">
        <v>330</v>
      </c>
      <c r="E45" s="65" t="s">
        <v>309</v>
      </c>
      <c r="F45" s="65" t="s">
        <v>298</v>
      </c>
      <c r="H45" s="65"/>
      <c r="I45" s="65" t="s">
        <v>304</v>
      </c>
      <c r="J45" s="65" t="s">
        <v>276</v>
      </c>
      <c r="K45" s="65" t="s">
        <v>321</v>
      </c>
      <c r="L45" s="65" t="s">
        <v>307</v>
      </c>
      <c r="M45" s="65" t="s">
        <v>298</v>
      </c>
      <c r="O45" s="65"/>
      <c r="P45" s="65" t="s">
        <v>304</v>
      </c>
      <c r="Q45" s="65" t="s">
        <v>276</v>
      </c>
      <c r="R45" s="65" t="s">
        <v>308</v>
      </c>
      <c r="S45" s="65" t="s">
        <v>280</v>
      </c>
      <c r="T45" s="65" t="s">
        <v>283</v>
      </c>
      <c r="V45" s="65"/>
      <c r="W45" s="65" t="s">
        <v>282</v>
      </c>
      <c r="X45" s="65" t="s">
        <v>276</v>
      </c>
      <c r="Y45" s="65" t="s">
        <v>308</v>
      </c>
      <c r="Z45" s="65" t="s">
        <v>280</v>
      </c>
      <c r="AA45" s="65" t="s">
        <v>319</v>
      </c>
      <c r="AC45" s="65"/>
      <c r="AD45" s="65" t="s">
        <v>304</v>
      </c>
      <c r="AE45" s="65" t="s">
        <v>331</v>
      </c>
      <c r="AF45" s="65" t="s">
        <v>308</v>
      </c>
      <c r="AG45" s="65" t="s">
        <v>280</v>
      </c>
      <c r="AH45" s="65" t="s">
        <v>319</v>
      </c>
      <c r="AJ45" s="65"/>
      <c r="AK45" s="65" t="s">
        <v>304</v>
      </c>
      <c r="AL45" s="65" t="s">
        <v>276</v>
      </c>
      <c r="AM45" s="65" t="s">
        <v>308</v>
      </c>
      <c r="AN45" s="65" t="s">
        <v>309</v>
      </c>
      <c r="AO45" s="65" t="s">
        <v>298</v>
      </c>
      <c r="AQ45" s="65"/>
      <c r="AR45" s="65" t="s">
        <v>320</v>
      </c>
      <c r="AS45" s="65" t="s">
        <v>331</v>
      </c>
      <c r="AT45" s="65" t="s">
        <v>308</v>
      </c>
      <c r="AU45" s="65" t="s">
        <v>309</v>
      </c>
      <c r="AV45" s="65" t="s">
        <v>298</v>
      </c>
      <c r="AX45" s="65"/>
      <c r="AY45" s="65" t="s">
        <v>304</v>
      </c>
      <c r="AZ45" s="65" t="s">
        <v>276</v>
      </c>
      <c r="BA45" s="65" t="s">
        <v>321</v>
      </c>
      <c r="BB45" s="65" t="s">
        <v>280</v>
      </c>
      <c r="BC45" s="65" t="s">
        <v>319</v>
      </c>
      <c r="BE45" s="65"/>
      <c r="BF45" s="65" t="s">
        <v>282</v>
      </c>
      <c r="BG45" s="65" t="s">
        <v>331</v>
      </c>
      <c r="BH45" s="65" t="s">
        <v>308</v>
      </c>
      <c r="BI45" s="65" t="s">
        <v>307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8.1349129999999992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9.3604354999999995</v>
      </c>
      <c r="O46" s="65" t="s">
        <v>349</v>
      </c>
      <c r="P46" s="65">
        <v>600</v>
      </c>
      <c r="Q46" s="65">
        <v>800</v>
      </c>
      <c r="R46" s="65">
        <v>0</v>
      </c>
      <c r="S46" s="65">
        <v>10000</v>
      </c>
      <c r="T46" s="65">
        <v>293.66275000000002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1.5664797000000001E-2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3.4097886000000002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295.77910000000003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86.188910000000007</v>
      </c>
      <c r="AX46" s="65" t="s">
        <v>350</v>
      </c>
      <c r="AY46" s="65"/>
      <c r="AZ46" s="65"/>
      <c r="BA46" s="65"/>
      <c r="BB46" s="65"/>
      <c r="BC46" s="65"/>
      <c r="BE46" s="65" t="s">
        <v>351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352</v>
      </c>
      <c r="B2" s="61" t="s">
        <v>353</v>
      </c>
      <c r="C2" s="61" t="s">
        <v>354</v>
      </c>
      <c r="D2" s="61">
        <v>56</v>
      </c>
      <c r="E2" s="61">
        <v>2004.6703</v>
      </c>
      <c r="F2" s="61">
        <v>348.72771999999998</v>
      </c>
      <c r="G2" s="61">
        <v>25.196120000000001</v>
      </c>
      <c r="H2" s="61">
        <v>12.104369</v>
      </c>
      <c r="I2" s="61">
        <v>13.091749999999999</v>
      </c>
      <c r="J2" s="61">
        <v>53.479427000000001</v>
      </c>
      <c r="K2" s="61">
        <v>34.916668000000001</v>
      </c>
      <c r="L2" s="61">
        <v>18.562757000000001</v>
      </c>
      <c r="M2" s="61">
        <v>15.801546999999999</v>
      </c>
      <c r="N2" s="61">
        <v>1.3637893999999999</v>
      </c>
      <c r="O2" s="61">
        <v>7.4884130000000004</v>
      </c>
      <c r="P2" s="61">
        <v>610.39760000000001</v>
      </c>
      <c r="Q2" s="61">
        <v>14.948207</v>
      </c>
      <c r="R2" s="61">
        <v>279.66210000000001</v>
      </c>
      <c r="S2" s="61">
        <v>61.337336999999998</v>
      </c>
      <c r="T2" s="61">
        <v>2619.8975</v>
      </c>
      <c r="U2" s="61">
        <v>2.1271217</v>
      </c>
      <c r="V2" s="61">
        <v>8.2954779999999992</v>
      </c>
      <c r="W2" s="61">
        <v>83.549899999999994</v>
      </c>
      <c r="X2" s="61">
        <v>47.753790000000002</v>
      </c>
      <c r="Y2" s="61">
        <v>1.3092054</v>
      </c>
      <c r="Z2" s="61">
        <v>0.94985489999999995</v>
      </c>
      <c r="AA2" s="61">
        <v>11.755445</v>
      </c>
      <c r="AB2" s="61">
        <v>1.1086210000000001</v>
      </c>
      <c r="AC2" s="61">
        <v>339.86227000000002</v>
      </c>
      <c r="AD2" s="61">
        <v>4.8240175000000001</v>
      </c>
      <c r="AE2" s="61">
        <v>1.277207</v>
      </c>
      <c r="AF2" s="61">
        <v>0.19228556999999999</v>
      </c>
      <c r="AG2" s="61">
        <v>356.30282999999997</v>
      </c>
      <c r="AH2" s="61">
        <v>169.82615999999999</v>
      </c>
      <c r="AI2" s="61">
        <v>186.47667999999999</v>
      </c>
      <c r="AJ2" s="61">
        <v>1039.9889000000001</v>
      </c>
      <c r="AK2" s="61">
        <v>3073.5156000000002</v>
      </c>
      <c r="AL2" s="61">
        <v>135.4956</v>
      </c>
      <c r="AM2" s="61">
        <v>2183.3791999999999</v>
      </c>
      <c r="AN2" s="61">
        <v>54.645256000000003</v>
      </c>
      <c r="AO2" s="61">
        <v>8.1349129999999992</v>
      </c>
      <c r="AP2" s="61">
        <v>5.9187713000000004</v>
      </c>
      <c r="AQ2" s="61">
        <v>2.2161422000000002</v>
      </c>
      <c r="AR2" s="61">
        <v>9.3604354999999995</v>
      </c>
      <c r="AS2" s="61">
        <v>293.66275000000002</v>
      </c>
      <c r="AT2" s="61">
        <v>1.5664797000000001E-2</v>
      </c>
      <c r="AU2" s="61">
        <v>3.4097886000000002</v>
      </c>
      <c r="AV2" s="61">
        <v>295.77910000000003</v>
      </c>
      <c r="AW2" s="61">
        <v>86.188910000000007</v>
      </c>
      <c r="AX2" s="61">
        <v>4.0415894000000001E-2</v>
      </c>
      <c r="AY2" s="61">
        <v>0.78935420000000001</v>
      </c>
      <c r="AZ2" s="61">
        <v>151.75853000000001</v>
      </c>
      <c r="BA2" s="61">
        <v>24.049437000000001</v>
      </c>
      <c r="BB2" s="61">
        <v>8.0626134999999994</v>
      </c>
      <c r="BC2" s="61">
        <v>7.5730041999999997</v>
      </c>
      <c r="BD2" s="61">
        <v>8.4101049999999997</v>
      </c>
      <c r="BE2" s="61">
        <v>0.84146080000000001</v>
      </c>
      <c r="BF2" s="61">
        <v>5.1121635000000003</v>
      </c>
      <c r="BG2" s="61">
        <v>0</v>
      </c>
      <c r="BH2" s="61">
        <v>2.5520000000000001E-2</v>
      </c>
      <c r="BI2" s="61">
        <v>1.9203179000000001E-2</v>
      </c>
      <c r="BJ2" s="61">
        <v>7.4526205999999998E-2</v>
      </c>
      <c r="BK2" s="61">
        <v>0</v>
      </c>
      <c r="BL2" s="61">
        <v>0.21620807</v>
      </c>
      <c r="BM2" s="61">
        <v>2.2060924000000002</v>
      </c>
      <c r="BN2" s="61">
        <v>0.60609089999999999</v>
      </c>
      <c r="BO2" s="61">
        <v>32.004738000000003</v>
      </c>
      <c r="BP2" s="61">
        <v>6.1503525000000003</v>
      </c>
      <c r="BQ2" s="61">
        <v>11.161524999999999</v>
      </c>
      <c r="BR2" s="61">
        <v>38.098953000000002</v>
      </c>
      <c r="BS2" s="61">
        <v>10.429951000000001</v>
      </c>
      <c r="BT2" s="61">
        <v>7.4690003000000003</v>
      </c>
      <c r="BU2" s="61">
        <v>1.9339146000000002E-2</v>
      </c>
      <c r="BV2" s="61">
        <v>2.4729210000000001E-2</v>
      </c>
      <c r="BW2" s="61">
        <v>0.48544623999999997</v>
      </c>
      <c r="BX2" s="61">
        <v>0.64400535999999997</v>
      </c>
      <c r="BY2" s="61">
        <v>7.6447559999999998E-2</v>
      </c>
      <c r="BZ2" s="61">
        <v>2.0720267000000001E-4</v>
      </c>
      <c r="CA2" s="61">
        <v>0.43685114000000003</v>
      </c>
      <c r="CB2" s="61">
        <v>1.06405895E-2</v>
      </c>
      <c r="CC2" s="61">
        <v>9.2480049999999994E-2</v>
      </c>
      <c r="CD2" s="61">
        <v>0.70382076999999998</v>
      </c>
      <c r="CE2" s="61">
        <v>4.6598430000000003E-2</v>
      </c>
      <c r="CF2" s="61">
        <v>8.1404989999999997E-2</v>
      </c>
      <c r="CG2" s="61">
        <v>2.4750000000000001E-7</v>
      </c>
      <c r="CH2" s="61">
        <v>1.1413014500000001E-2</v>
      </c>
      <c r="CI2" s="61">
        <v>0</v>
      </c>
      <c r="CJ2" s="61">
        <v>1.4780514</v>
      </c>
      <c r="CK2" s="61">
        <v>1.1275656E-2</v>
      </c>
      <c r="CL2" s="61">
        <v>0.31220715999999998</v>
      </c>
      <c r="CM2" s="61">
        <v>1.900166</v>
      </c>
      <c r="CN2" s="61">
        <v>2600.0983999999999</v>
      </c>
      <c r="CO2" s="61">
        <v>4417.1962999999996</v>
      </c>
      <c r="CP2" s="61">
        <v>2045.7844</v>
      </c>
      <c r="CQ2" s="61">
        <v>794.76134999999999</v>
      </c>
      <c r="CR2" s="61">
        <v>421.48360000000002</v>
      </c>
      <c r="CS2" s="61">
        <v>644.42474000000004</v>
      </c>
      <c r="CT2" s="61">
        <v>2526.3867</v>
      </c>
      <c r="CU2" s="61">
        <v>1358.2994000000001</v>
      </c>
      <c r="CV2" s="61">
        <v>2085.5392999999999</v>
      </c>
      <c r="CW2" s="61">
        <v>1437.9105</v>
      </c>
      <c r="CX2" s="61">
        <v>455.85244999999998</v>
      </c>
      <c r="CY2" s="61">
        <v>3457.951</v>
      </c>
      <c r="CZ2" s="61">
        <v>1345.8324</v>
      </c>
      <c r="DA2" s="61">
        <v>3769.0131999999999</v>
      </c>
      <c r="DB2" s="61">
        <v>3807.2334000000001</v>
      </c>
      <c r="DC2" s="61">
        <v>5244.7520000000004</v>
      </c>
      <c r="DD2" s="61">
        <v>7566.2479999999996</v>
      </c>
      <c r="DE2" s="61">
        <v>1321.3743999999999</v>
      </c>
      <c r="DF2" s="61">
        <v>4488.0244000000002</v>
      </c>
      <c r="DG2" s="61">
        <v>1826.3320000000001</v>
      </c>
      <c r="DH2" s="61">
        <v>52.195070000000001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24.049437000000001</v>
      </c>
      <c r="B6">
        <f>BB2</f>
        <v>8.0626134999999994</v>
      </c>
      <c r="C6">
        <f>BC2</f>
        <v>7.5730041999999997</v>
      </c>
      <c r="D6">
        <f>BD2</f>
        <v>8.4101049999999997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23983</v>
      </c>
      <c r="C2" s="56">
        <f ca="1">YEAR(TODAY())-YEAR(B2)+IF(TODAY()&gt;=DATE(YEAR(TODAY()),MONTH(B2),DAY(B2)),0,-1)</f>
        <v>56</v>
      </c>
      <c r="E2" s="52">
        <v>176.3</v>
      </c>
      <c r="F2" s="53" t="s">
        <v>275</v>
      </c>
      <c r="G2" s="52">
        <v>60.4</v>
      </c>
      <c r="H2" s="51" t="s">
        <v>40</v>
      </c>
      <c r="I2" s="72">
        <f>ROUND(G3/E3^2,1)</f>
        <v>19.399999999999999</v>
      </c>
    </row>
    <row r="3" spans="1:9" x14ac:dyDescent="0.3">
      <c r="E3" s="51">
        <f>E2/100</f>
        <v>1.7630000000000001</v>
      </c>
      <c r="F3" s="51" t="s">
        <v>39</v>
      </c>
      <c r="G3" s="51">
        <f>G2</f>
        <v>60.4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김광식, ID : H1700077)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13일 15:15:39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44574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176.3</v>
      </c>
      <c r="L12" s="124"/>
      <c r="M12" s="117">
        <f>'개인정보 및 신체계측 입력'!G2</f>
        <v>60.4</v>
      </c>
      <c r="N12" s="118"/>
      <c r="O12" s="113" t="s">
        <v>270</v>
      </c>
      <c r="P12" s="107"/>
      <c r="Q12" s="90">
        <f>'개인정보 및 신체계측 입력'!I2</f>
        <v>19.399999999999999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김광식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81.591999999999999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5.8949999999999996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12.513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5</v>
      </c>
      <c r="L72" s="36" t="s">
        <v>52</v>
      </c>
      <c r="M72" s="36">
        <f>ROUND('DRIs DATA'!K8,1)</f>
        <v>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37.29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69.13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47.75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73.91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44.54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204.9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81.349999999999994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2022-01-13T06:20:18Z</dcterms:modified>
</cp:coreProperties>
</file>