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5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<sst xmlns="http://schemas.openxmlformats.org/spreadsheetml/2006/main" count="692" uniqueCount="344">
  <si>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</si>
  <si>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</si>
  <si>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</si>
  <si>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</si>
  <si>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</si>
  <si>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</si>
  <si>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</si>
  <si>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</si>
  <si>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</si>
  <si>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</si>
  <si>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</si>
  <si>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</si>
  <si>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</si>
  <si>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</si>
  <si>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</si>
  <si>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</si>
  <si>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</si>
  <si>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</si>
  <si>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</si>
  <si>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</si>
  <si>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</si>
  <si>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</si>
  <si>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</si>
  <si>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</si>
  <si>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</si>
  <si>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</si>
  <si>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</si>
  <si>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</si>
  <si>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</si>
  <si>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</si>
  <si>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</si>
  <si>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</si>
  <si>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</si>
  <si>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</si>
  <si>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</si>
  <si>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</si>
  <si>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</si>
  <si>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</si>
  <si>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</si>
  <si>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</si>
  <si>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</si>
  <si>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</si>
  <si>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</si>
  <si>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</si>
  <si>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</si>
  <si>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</si>
  <si>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</si>
  <si>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</si>
  <si>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</si>
  <si>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</si>
  <si>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</si>
  <si>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</si>
  <si>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</si>
  <si>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</si>
  <si>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</si>
  <si>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</si>
  <si>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</si>
  <si>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</si>
  <si>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</si>
  <si>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</si>
  <si>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</si>
  <si>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</si>
  <si>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</si>
  <si>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</si>
  <si>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</si>
  <si>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</si>
  <si>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</si>
  <si>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</si>
  <si>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</si>
  <si>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</si>
  <si>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</si>
  <si>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</si>
  <si>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</si>
  <si>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</si>
  <si>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</si>
  <si>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</si>
  <si>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</si>
  <si>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</si>
  <si>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</si>
  <si>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</si>
  <si>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</si>
  <si>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</si>
  <si>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</si>
  <si>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</si>
  <si>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</si>
  <si>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</si>
  <si>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</si>
  <si>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</si>
  <si>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</si>
  <si>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</si>
  <si>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</si>
  <si>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</si>
  <si>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</si>
  <si>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</si>
  <si>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</si>
  <si>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</si>
  <si>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</si>
  <si>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</si>
  <si>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</si>
  <si>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</si>
  <si>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</si>
  <si>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</si>
  <si>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</si>
  <si>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</si>
  <si>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</si>
  <si>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</si>
  <si>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</si>
  <si>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</si>
  <si>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</si>
  <si>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</si>
  <si>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</si>
  <si>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</si>
  <si>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</si>
  <si>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</si>
  <si>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</si>
  <si>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</si>
  <si>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</si>
  <si>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</si>
  <si>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</si>
  <si>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</si>
  <si>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</si>
  <si>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</si>
  <si>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</si>
  <si>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</si>
  <si>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</si>
  <si>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</si>
  <si>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</si>
  <si>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</si>
  <si>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</si>
  <si>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</si>
  <si>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</si>
  <si>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</si>
  <si>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</si>
  <si>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</si>
  <si>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</si>
  <si>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</si>
  <si>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</si>
  <si>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</si>
  <si>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</si>
  <si>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</si>
  <si>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</si>
  <si>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</si>
  <si>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</si>
  <si>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</si>
  <si>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</si>
  <si>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</si>
  <si>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</si>
  <si>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</si>
  <si>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</si>
  <si>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</si>
  <si>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</si>
  <si>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</si>
  <si>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</si>
  <si>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</si>
  <si>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</si>
  <si>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</si>
  <si>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</si>
  <si>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</si>
  <si>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</si>
  <si>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</si>
  <si>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</si>
  <si>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</si>
  <si>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</si>
  <si>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</si>
  <si>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</si>
  <si>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</si>
  <si>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</si>
  <si>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</si>
  <si>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</si>
  <si>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</si>
  <si>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</si>
  <si>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</si>
  <si>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</si>
  <si>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</si>
  <si>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</si>
  <si>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</si>
  <si>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</si>
  <si>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</si>
  <si>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</si>
  <si>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</si>
  <si>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</si>
  <si>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</si>
  <si>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</si>
  <si>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</si>
  <si>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</si>
  <si>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</si>
  <si>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</si>
  <si>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</si>
  <si>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</si>
  <si>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</si>
  <si>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</si>
  <si>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</si>
  <si>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</si>
  <si>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</si>
  <si>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</si>
  <si>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</si>
  <si>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</si>
  <si>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</si>
  <si>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</si>
  <si>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</si>
  <si>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</si>
  <si>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</si>
  <si>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</si>
  <si>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</si>
  <si>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</si>
  <si>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</si>
  <si>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</si>
  <si>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</si>
  <si>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</si>
  <si>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</si>
  <si>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</si>
  <si>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</si>
  <si>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</si>
  <si>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</si>
  <si>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</si>
  <si>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</si>
  <si>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</si>
  <si>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</si>
  <si>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</si>
  <si>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</si>
  <si>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</si>
  <si>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</si>
  <si>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</si>
  <si>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</si>
  <si>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</si>
  <si>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</si>
  <si>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</si>
  <si>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</si>
  <si>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</si>
  <si>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</si>
  <si>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</si>
  <si>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</si>
  <si>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</si>
  <si>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</si>
  <si>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</si>
  <si>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</si>
  <si>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</si>
  <si>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</si>
  <si>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</si>
  <si>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</si>
  <si>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</si>
  <si>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</si>
  <si>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</si>
  <si>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</si>
  <si>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</si>
  <si>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</si>
  <si>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</si>
  <si>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</si>
  <si>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</si>
  <si>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</si>
  <si>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</si>
  <si>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</si>
  <si>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</si>
  <si>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</si>
  <si>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</si>
  <si>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</si>
  <si>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</si>
  <si>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</si>
  <si>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</si>
  <si>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</si>
  <si>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</si>
  <si>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</si>
  <si>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</si>
  <si>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</si>
  <si>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</si>
  <si>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</si>
  <si>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</si>
  <si>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</si>
  <si>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</si>
  <si>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</si>
  <si>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</si>
  <si>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</si>
  <si>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</si>
  <si>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</si>
  <si>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</si>
  <si>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</si>
  <si>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H1700082</t>
  </si>
  <si>
    <t>오서연</t>
  </si>
  <si>
    <t>F</t>
  </si>
  <si>
    <t>정보</t>
    <phoneticPr fontId="1" type="noConversion"/>
  </si>
  <si>
    <t>(설문지 : FFQ 95문항 설문지, 사용자 : 오서연, ID : H1700082)</t>
  </si>
  <si>
    <t>출력시각</t>
    <phoneticPr fontId="1" type="noConversion"/>
  </si>
  <si>
    <t>2022년 04월 11일 09:44:00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</si>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</sst>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87.622029999999995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41352"/>
        <c:axId val="557675168"/>
      </c:barChart>
      <c:catAx>
        <c:axId val="2631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5168"/>
        <c:crosses val="autoZero"/>
        <c:auto val="1"/>
        <c:lblAlgn val="ctr"/>
        <c:lblOffset val="100"/>
        <c:noMultiLvlLbl val="0"/>
      </c:catAx>
      <c:valAx>
        <c:axId val="55767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4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2.1020889999999999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0880"/>
        <c:axId val="553686960"/>
      </c:barChart>
      <c:catAx>
        <c:axId val="55369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86960"/>
        <c:crosses val="autoZero"/>
        <c:auto val="1"/>
        <c:lblAlgn val="ctr"/>
        <c:lblOffset val="100"/>
        <c:noMultiLvlLbl val="0"/>
      </c:catAx>
      <c:valAx>
        <c:axId val="55368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0.33863666999999997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4408"/>
        <c:axId val="553691272"/>
      </c:barChart>
      <c:catAx>
        <c:axId val="55369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91272"/>
        <c:crosses val="autoZero"/>
        <c:auto val="1"/>
        <c:lblAlgn val="ctr"/>
        <c:lblOffset val="100"/>
        <c:noMultiLvlLbl val="0"/>
      </c:catAx>
      <c:valAx>
        <c:axId val="55369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1359.4463000000001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0096"/>
        <c:axId val="553690488"/>
      </c:barChart>
      <c:catAx>
        <c:axId val="55369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90488"/>
        <c:crosses val="autoZero"/>
        <c:auto val="1"/>
        <c:lblAlgn val="ctr"/>
        <c:lblOffset val="100"/>
        <c:noMultiLvlLbl val="0"/>
      </c:catAx>
      <c:valAx>
        <c:axId val="55369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2849.0544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1664"/>
        <c:axId val="553687744"/>
      </c:barChart>
      <c:catAx>
        <c:axId val="55369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87744"/>
        <c:crosses val="autoZero"/>
        <c:auto val="1"/>
        <c:lblAlgn val="ctr"/>
        <c:lblOffset val="100"/>
        <c:noMultiLvlLbl val="0"/>
      </c:catAx>
      <c:valAx>
        <c:axId val="5536877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97.297259999999994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3232"/>
        <c:axId val="553688136"/>
      </c:barChart>
      <c:catAx>
        <c:axId val="55369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88136"/>
        <c:crosses val="autoZero"/>
        <c:auto val="1"/>
        <c:lblAlgn val="ctr"/>
        <c:lblOffset val="100"/>
        <c:noMultiLvlLbl val="0"/>
      </c:catAx>
      <c:valAx>
        <c:axId val="55368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103.92668999999999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30488"/>
        <c:axId val="556726568"/>
      </c:barChart>
      <c:catAx>
        <c:axId val="5567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26568"/>
        <c:crosses val="autoZero"/>
        <c:auto val="1"/>
        <c:lblAlgn val="ctr"/>
        <c:lblOffset val="100"/>
        <c:noMultiLvlLbl val="0"/>
      </c:catAx>
      <c:valAx>
        <c:axId val="55672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3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13.508926000000001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30096"/>
        <c:axId val="556728528"/>
      </c:barChart>
      <c:catAx>
        <c:axId val="55673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28528"/>
        <c:crosses val="autoZero"/>
        <c:auto val="1"/>
        <c:lblAlgn val="ctr"/>
        <c:lblOffset val="100"/>
        <c:noMultiLvlLbl val="0"/>
      </c:catAx>
      <c:valAx>
        <c:axId val="55672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3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453.00396999999998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27744"/>
        <c:axId val="556728920"/>
      </c:barChart>
      <c:catAx>
        <c:axId val="5567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28920"/>
        <c:crosses val="autoZero"/>
        <c:auto val="1"/>
        <c:lblAlgn val="ctr"/>
        <c:lblOffset val="100"/>
        <c:noMultiLvlLbl val="0"/>
      </c:catAx>
      <c:valAx>
        <c:axId val="556728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0.15772079999999999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29312"/>
        <c:axId val="556730880"/>
      </c:barChart>
      <c:catAx>
        <c:axId val="5567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30880"/>
        <c:crosses val="autoZero"/>
        <c:auto val="1"/>
        <c:lblAlgn val="ctr"/>
        <c:lblOffset val="100"/>
        <c:noMultiLvlLbl val="0"/>
      </c:catAx>
      <c:valAx>
        <c:axId val="55673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2.9833295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29704"/>
        <c:axId val="556725392"/>
      </c:barChart>
      <c:catAx>
        <c:axId val="55672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25392"/>
        <c:crosses val="autoZero"/>
        <c:auto val="1"/>
        <c:lblAlgn val="ctr"/>
        <c:lblOffset val="100"/>
        <c:noMultiLvlLbl val="0"/>
      </c:catAx>
      <c:valAx>
        <c:axId val="55672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2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19.125478999999999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3992"/>
        <c:axId val="557672424"/>
      </c:barChart>
      <c:catAx>
        <c:axId val="55767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2424"/>
        <c:crosses val="autoZero"/>
        <c:auto val="1"/>
        <c:lblAlgn val="ctr"/>
        <c:lblOffset val="100"/>
        <c:noMultiLvlLbl val="0"/>
      </c:catAx>
      <c:valAx>
        <c:axId val="55767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264.24677000000003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28136"/>
        <c:axId val="556731664"/>
      </c:barChart>
      <c:catAx>
        <c:axId val="55672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31664"/>
        <c:crosses val="autoZero"/>
        <c:auto val="1"/>
        <c:lblAlgn val="ctr"/>
        <c:lblOffset val="100"/>
        <c:noMultiLvlLbl val="0"/>
      </c:catAx>
      <c:valAx>
        <c:axId val="55673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2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105.55761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25784"/>
        <c:axId val="609884384"/>
      </c:barChart>
      <c:catAx>
        <c:axId val="55672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4384"/>
        <c:crosses val="autoZero"/>
        <c:auto val="1"/>
        <c:lblAlgn val="ctr"/>
        <c:lblOffset val="100"/>
        <c:noMultiLvlLbl val="0"/>
      </c:catAx>
      <c:valAx>
        <c:axId val="60988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2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3.3690000000000002</c:v>
                </c:pt>
                <c:pt idx="1">
                  <c:v>9.2970000000000006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9880072"/>
        <c:axId val="609885560"/>
      </c:barChart>
      <c:catAx>
        <c:axId val="60988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5560"/>
        <c:crosses val="autoZero"/>
        <c:auto val="1"/>
        <c:lblAlgn val="ctr"/>
        <c:lblOffset val="100"/>
        <c:noMultiLvlLbl val="0"/>
      </c:catAx>
      <c:valAx>
        <c:axId val="60988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8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21.764599</c:v>
                </c:pt>
                <c:pt idx="1">
                  <c:v>24.503727000000001</c:v>
                </c:pt>
                <c:pt idx="2">
                  <c:v>13.989537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400.60968000000003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82816"/>
        <c:axId val="609884776"/>
      </c:barChart>
      <c:catAx>
        <c:axId val="60988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4776"/>
        <c:crosses val="autoZero"/>
        <c:auto val="1"/>
        <c:lblAlgn val="ctr"/>
        <c:lblOffset val="100"/>
        <c:noMultiLvlLbl val="0"/>
      </c:catAx>
      <c:valAx>
        <c:axId val="609884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15.622825000000001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78504"/>
        <c:axId val="609879680"/>
      </c:barChart>
      <c:catAx>
        <c:axId val="6098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79680"/>
        <c:crosses val="autoZero"/>
        <c:auto val="1"/>
        <c:lblAlgn val="ctr"/>
        <c:lblOffset val="100"/>
        <c:noMultiLvlLbl val="0"/>
      </c:catAx>
      <c:valAx>
        <c:axId val="60987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7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68.207999999999998</c:v>
                </c:pt>
                <c:pt idx="1">
                  <c:v>13.346</c:v>
                </c:pt>
                <c:pt idx="2">
                  <c:v>18.446000000000002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9883600"/>
        <c:axId val="609883208"/>
      </c:barChart>
      <c:catAx>
        <c:axId val="60988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3208"/>
        <c:crosses val="autoZero"/>
        <c:auto val="1"/>
        <c:lblAlgn val="ctr"/>
        <c:lblOffset val="100"/>
        <c:noMultiLvlLbl val="0"/>
      </c:catAx>
      <c:valAx>
        <c:axId val="60988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8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2548.8076000000001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81248"/>
        <c:axId val="609882032"/>
      </c:barChart>
      <c:catAx>
        <c:axId val="6098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2032"/>
        <c:crosses val="autoZero"/>
        <c:auto val="1"/>
        <c:lblAlgn val="ctr"/>
        <c:lblOffset val="100"/>
        <c:noMultiLvlLbl val="0"/>
      </c:catAx>
      <c:valAx>
        <c:axId val="609882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8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69.870270000000005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82424"/>
        <c:axId val="609883992"/>
      </c:barChart>
      <c:catAx>
        <c:axId val="60988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83992"/>
        <c:crosses val="autoZero"/>
        <c:auto val="1"/>
        <c:lblAlgn val="ctr"/>
        <c:lblOffset val="100"/>
        <c:noMultiLvlLbl val="0"/>
      </c:catAx>
      <c:valAx>
        <c:axId val="60988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8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419.40875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15952"/>
        <c:axId val="559510072"/>
      </c:barChart>
      <c:catAx>
        <c:axId val="55951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10072"/>
        <c:crosses val="autoZero"/>
        <c:auto val="1"/>
        <c:lblAlgn val="ctr"/>
        <c:lblOffset val="100"/>
        <c:noMultiLvlLbl val="0"/>
      </c:catAx>
      <c:valAx>
        <c:axId val="55951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1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1.9570574000000001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2032"/>
        <c:axId val="557676344"/>
      </c:barChart>
      <c:catAx>
        <c:axId val="5576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6344"/>
        <c:crosses val="autoZero"/>
        <c:auto val="1"/>
        <c:lblAlgn val="ctr"/>
        <c:lblOffset val="100"/>
        <c:noMultiLvlLbl val="0"/>
      </c:catAx>
      <c:valAx>
        <c:axId val="55767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5421.2879999999996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09288"/>
        <c:axId val="559512032"/>
      </c:barChart>
      <c:catAx>
        <c:axId val="55950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12032"/>
        <c:crosses val="autoZero"/>
        <c:auto val="1"/>
        <c:lblAlgn val="ctr"/>
        <c:lblOffset val="100"/>
        <c:noMultiLvlLbl val="0"/>
      </c:catAx>
      <c:valAx>
        <c:axId val="55951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13.750652000000001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16736"/>
        <c:axId val="559514384"/>
      </c:barChart>
      <c:catAx>
        <c:axId val="5595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14384"/>
        <c:crosses val="autoZero"/>
        <c:auto val="1"/>
        <c:lblAlgn val="ctr"/>
        <c:lblOffset val="100"/>
        <c:noMultiLvlLbl val="0"/>
      </c:catAx>
      <c:valAx>
        <c:axId val="55951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2.0157910000000001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12424"/>
        <c:axId val="559512816"/>
      </c:barChart>
      <c:catAx>
        <c:axId val="55951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12816"/>
        <c:crosses val="autoZero"/>
        <c:auto val="1"/>
        <c:lblAlgn val="ctr"/>
        <c:lblOffset val="100"/>
        <c:noMultiLvlLbl val="0"/>
      </c:catAx>
      <c:valAx>
        <c:axId val="55951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1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174.90916000000001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7128"/>
        <c:axId val="557677520"/>
      </c:barChart>
      <c:catAx>
        <c:axId val="5576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7520"/>
        <c:crosses val="autoZero"/>
        <c:auto val="1"/>
        <c:lblAlgn val="ctr"/>
        <c:lblOffset val="100"/>
        <c:noMultiLvlLbl val="0"/>
      </c:catAx>
      <c:valAx>
        <c:axId val="5576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1.5187326999999999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2816"/>
        <c:axId val="557670464"/>
      </c:barChart>
      <c:catAx>
        <c:axId val="5576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0464"/>
        <c:crosses val="autoZero"/>
        <c:auto val="1"/>
        <c:lblAlgn val="ctr"/>
        <c:lblOffset val="100"/>
        <c:noMultiLvlLbl val="0"/>
      </c:catAx>
      <c:valAx>
        <c:axId val="55767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17.96555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1640"/>
        <c:axId val="557673600"/>
      </c:barChart>
      <c:catAx>
        <c:axId val="5576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3600"/>
        <c:crosses val="autoZero"/>
        <c:auto val="1"/>
        <c:lblAlgn val="ctr"/>
        <c:lblOffset val="100"/>
        <c:noMultiLvlLbl val="0"/>
      </c:catAx>
      <c:valAx>
        <c:axId val="5576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2.0157910000000001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674776"/>
        <c:axId val="557675560"/>
      </c:barChart>
      <c:catAx>
        <c:axId val="5576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675560"/>
        <c:crosses val="autoZero"/>
        <c:auto val="1"/>
        <c:lblAlgn val="ctr"/>
        <c:lblOffset val="100"/>
        <c:noMultiLvlLbl val="0"/>
      </c:catAx>
      <c:valAx>
        <c:axId val="55767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67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457.93112000000002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2056"/>
        <c:axId val="553688528"/>
      </c:barChart>
      <c:catAx>
        <c:axId val="55369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88528"/>
        <c:crosses val="autoZero"/>
        <c:auto val="1"/>
        <c:lblAlgn val="ctr"/>
        <c:lblOffset val="100"/>
        <c:noMultiLvlLbl val="0"/>
      </c:catAx>
      <c:valAx>
        <c:axId val="55368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6.9556437000000004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93624"/>
        <c:axId val="553689312"/>
      </c:barChart>
      <c:catAx>
        <c:axId val="55369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89312"/>
        <c:crosses val="autoZero"/>
        <c:auto val="1"/>
        <c:lblAlgn val="ctr"/>
        <c:lblOffset val="100"/>
        <c:noMultiLvlLbl val="0"/>
      </c:catAx>
      <c:valAx>
        <c:axId val="55368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9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오서연, ID : H1700082)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04월 11일 09:44:00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1900</v>
      </c>
      <c r="C6" s="60">
        <f>'DRIs DATA 입력'!C6</f>
        <v>2548.8076000000001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87.622029999999995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19.125478999999999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68.207999999999998</v>
      </c>
      <c r="G8" s="60">
        <f>'DRIs DATA 입력'!G8</f>
        <v>13.346</v>
      </c>
      <c r="H8" s="60">
        <f>'DRIs DATA 입력'!H8</f>
        <v>18.446000000000002</v>
      </c>
      <c r="I8" s="47"/>
      <c r="J8" s="60" t="s">
        <v>217</v>
      </c>
      <c r="K8" s="60">
        <f>'DRIs DATA 입력'!K8</f>
        <v>3.3690000000000002</v>
      </c>
      <c r="L8" s="60">
        <f>'DRIs DATA 입력'!L8</f>
        <v>9.2970000000000006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400.60968000000003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15.622825000000001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1.9570574000000001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174.90916000000001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69.870270000000005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2.3752740000000001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1.5187326999999999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17.96555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2.0157910000000001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457.93112000000002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6.9556437000000004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2.1020889999999999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0.33863666999999997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419.40875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1359.4463000000001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5421.2879999999996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2849.0544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97.297259999999994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103.92668999999999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13.750652000000001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13.508926000000001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453.00396999999998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0.15772079999999999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2.9833295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264.24677000000003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105.55761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 x14ac:dyDescent="0.3">
      <c r="A5" s="66"/>
      <c r="B5" s="66" t="s">
        <v>288</v>
      </c>
      <c r="C5" s="66" t="s">
        <v>289</v>
      </c>
      <c r="E5" s="66"/>
      <c r="F5" s="66" t="s">
        <v>51</v>
      </c>
      <c r="G5" s="66" t="s">
        <v>290</v>
      </c>
      <c r="H5" s="66" t="s">
        <v>47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297</v>
      </c>
    </row>
    <row r="6" spans="1:27" x14ac:dyDescent="0.3">
      <c r="A6" s="66" t="s">
        <v>284</v>
      </c>
      <c r="B6" s="66">
        <v>1900</v>
      </c>
      <c r="C6" s="66">
        <v>2548.8076000000001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40</v>
      </c>
      <c r="P6" s="66">
        <v>50</v>
      </c>
      <c r="Q6" s="66">
        <v>0</v>
      </c>
      <c r="R6" s="66">
        <v>0</v>
      </c>
      <c r="S6" s="66">
        <v>87.622029999999995</v>
      </c>
      <c r="U6" s="66" t="s">
        <v>300</v>
      </c>
      <c r="V6" s="66">
        <v>0</v>
      </c>
      <c r="W6" s="66">
        <v>0</v>
      </c>
      <c r="X6" s="66">
        <v>20</v>
      </c>
      <c r="Y6" s="66">
        <v>0</v>
      </c>
      <c r="Z6" s="66">
        <v>19.125478999999999</v>
      </c>
    </row>
    <row r="7" spans="1:27" x14ac:dyDescent="0.3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3">
      <c r="E8" s="66" t="s">
        <v>302</v>
      </c>
      <c r="F8" s="66">
        <v>68.207999999999998</v>
      </c>
      <c r="G8" s="66">
        <v>13.346</v>
      </c>
      <c r="H8" s="66">
        <v>18.446000000000002</v>
      </c>
      <c r="J8" s="66" t="s">
        <v>302</v>
      </c>
      <c r="K8" s="66">
        <v>3.3690000000000002</v>
      </c>
      <c r="L8" s="66">
        <v>9.2970000000000006</v>
      </c>
    </row>
    <row r="13" spans="1:27" x14ac:dyDescent="0.3">
      <c r="A13" s="67" t="s">
        <v>303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304</v>
      </c>
      <c r="B14" s="68"/>
      <c r="C14" s="68"/>
      <c r="D14" s="68"/>
      <c r="E14" s="68"/>
      <c r="F14" s="68"/>
      <c r="H14" s="68" t="s">
        <v>305</v>
      </c>
      <c r="I14" s="68"/>
      <c r="J14" s="68"/>
      <c r="K14" s="68"/>
      <c r="L14" s="68"/>
      <c r="M14" s="68"/>
      <c r="O14" s="68" t="s">
        <v>306</v>
      </c>
      <c r="P14" s="68"/>
      <c r="Q14" s="68"/>
      <c r="R14" s="68"/>
      <c r="S14" s="68"/>
      <c r="T14" s="68"/>
      <c r="V14" s="68" t="s">
        <v>307</v>
      </c>
      <c r="W14" s="68"/>
      <c r="X14" s="68"/>
      <c r="Y14" s="68"/>
      <c r="Z14" s="68"/>
      <c r="AA14" s="68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293</v>
      </c>
      <c r="J15" s="66" t="s">
        <v>294</v>
      </c>
      <c r="K15" s="66" t="s">
        <v>308</v>
      </c>
      <c r="L15" s="66" t="s">
        <v>296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309</v>
      </c>
      <c r="AA15" s="66" t="s">
        <v>289</v>
      </c>
    </row>
    <row r="16" spans="1:27" x14ac:dyDescent="0.3">
      <c r="A16" s="66" t="s">
        <v>310</v>
      </c>
      <c r="B16" s="66">
        <v>450</v>
      </c>
      <c r="C16" s="66">
        <v>650</v>
      </c>
      <c r="D16" s="66">
        <v>0</v>
      </c>
      <c r="E16" s="66">
        <v>3000</v>
      </c>
      <c r="F16" s="66">
        <v>400.60968000000003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15.622825000000001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1.9570574000000001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174.90916000000001</v>
      </c>
    </row>
    <row r="23" spans="1:62" x14ac:dyDescent="0.3">
      <c r="A23" s="67" t="s">
        <v>311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312</v>
      </c>
      <c r="B24" s="68"/>
      <c r="C24" s="68"/>
      <c r="D24" s="68"/>
      <c r="E24" s="68"/>
      <c r="F24" s="68"/>
      <c r="H24" s="68" t="s">
        <v>313</v>
      </c>
      <c r="I24" s="68"/>
      <c r="J24" s="68"/>
      <c r="K24" s="68"/>
      <c r="L24" s="68"/>
      <c r="M24" s="68"/>
      <c r="O24" s="68" t="s">
        <v>314</v>
      </c>
      <c r="P24" s="68"/>
      <c r="Q24" s="68"/>
      <c r="R24" s="68"/>
      <c r="S24" s="68"/>
      <c r="T24" s="68"/>
      <c r="V24" s="68" t="s">
        <v>315</v>
      </c>
      <c r="W24" s="68"/>
      <c r="X24" s="68"/>
      <c r="Y24" s="68"/>
      <c r="Z24" s="68"/>
      <c r="AA24" s="68"/>
      <c r="AC24" s="68" t="s">
        <v>316</v>
      </c>
      <c r="AD24" s="68"/>
      <c r="AE24" s="68"/>
      <c r="AF24" s="68"/>
      <c r="AG24" s="68"/>
      <c r="AH24" s="68"/>
      <c r="AJ24" s="68" t="s">
        <v>317</v>
      </c>
      <c r="AK24" s="68"/>
      <c r="AL24" s="68"/>
      <c r="AM24" s="68"/>
      <c r="AN24" s="68"/>
      <c r="AO24" s="68"/>
      <c r="AQ24" s="68" t="s">
        <v>318</v>
      </c>
      <c r="AR24" s="68"/>
      <c r="AS24" s="68"/>
      <c r="AT24" s="68"/>
      <c r="AU24" s="68"/>
      <c r="AV24" s="68"/>
      <c r="AX24" s="68" t="s">
        <v>319</v>
      </c>
      <c r="AY24" s="68"/>
      <c r="AZ24" s="68"/>
      <c r="BA24" s="68"/>
      <c r="BB24" s="68"/>
      <c r="BC24" s="68"/>
      <c r="BE24" s="68" t="s">
        <v>320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321</v>
      </c>
      <c r="S25" s="66" t="s">
        <v>296</v>
      </c>
      <c r="T25" s="66" t="s">
        <v>289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289</v>
      </c>
      <c r="AC25" s="66"/>
      <c r="AD25" s="66" t="s">
        <v>293</v>
      </c>
      <c r="AE25" s="66" t="s">
        <v>294</v>
      </c>
      <c r="AF25" s="66" t="s">
        <v>308</v>
      </c>
      <c r="AG25" s="66" t="s">
        <v>296</v>
      </c>
      <c r="AH25" s="66" t="s">
        <v>289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289</v>
      </c>
      <c r="AQ25" s="66"/>
      <c r="AR25" s="66" t="s">
        <v>322</v>
      </c>
      <c r="AS25" s="66" t="s">
        <v>294</v>
      </c>
      <c r="AT25" s="66" t="s">
        <v>321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289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289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69.870270000000005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2.3752740000000001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1.5187326999999999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17.96555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2.0157910000000001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457.93112000000002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6.9556437000000004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2.1020889999999999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0.33863666999999997</v>
      </c>
    </row>
    <row r="33" spans="1:68" x14ac:dyDescent="0.3">
      <c r="A33" s="67" t="s">
        <v>324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325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326</v>
      </c>
      <c r="W34" s="68"/>
      <c r="X34" s="68"/>
      <c r="Y34" s="68"/>
      <c r="Z34" s="68"/>
      <c r="AA34" s="68"/>
      <c r="AC34" s="68" t="s">
        <v>327</v>
      </c>
      <c r="AD34" s="68"/>
      <c r="AE34" s="68"/>
      <c r="AF34" s="68"/>
      <c r="AG34" s="68"/>
      <c r="AH34" s="68"/>
      <c r="AJ34" s="68" t="s">
        <v>328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289</v>
      </c>
      <c r="O35" s="66"/>
      <c r="P35" s="66" t="s">
        <v>293</v>
      </c>
      <c r="Q35" s="66" t="s">
        <v>294</v>
      </c>
      <c r="R35" s="66" t="s">
        <v>321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289</v>
      </c>
      <c r="AC35" s="66"/>
      <c r="AD35" s="66" t="s">
        <v>293</v>
      </c>
      <c r="AE35" s="66" t="s">
        <v>294</v>
      </c>
      <c r="AF35" s="66" t="s">
        <v>308</v>
      </c>
      <c r="AG35" s="66" t="s">
        <v>296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289</v>
      </c>
    </row>
    <row r="36" spans="1:68" x14ac:dyDescent="0.3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419.40875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1359.4463000000001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5421.2879999999996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2849.0544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97.297259999999994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103.92668999999999</v>
      </c>
    </row>
    <row r="43" spans="1:68" x14ac:dyDescent="0.3">
      <c r="A43" s="67" t="s">
        <v>329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330</v>
      </c>
      <c r="B44" s="68"/>
      <c r="C44" s="68"/>
      <c r="D44" s="68"/>
      <c r="E44" s="68"/>
      <c r="F44" s="68"/>
      <c r="H44" s="68" t="s">
        <v>331</v>
      </c>
      <c r="I44" s="68"/>
      <c r="J44" s="68"/>
      <c r="K44" s="68"/>
      <c r="L44" s="68"/>
      <c r="M44" s="68"/>
      <c r="O44" s="68" t="s">
        <v>332</v>
      </c>
      <c r="P44" s="68"/>
      <c r="Q44" s="68"/>
      <c r="R44" s="68"/>
      <c r="S44" s="68"/>
      <c r="T44" s="68"/>
      <c r="V44" s="68" t="s">
        <v>333</v>
      </c>
      <c r="W44" s="68"/>
      <c r="X44" s="68"/>
      <c r="Y44" s="68"/>
      <c r="Z44" s="68"/>
      <c r="AA44" s="68"/>
      <c r="AC44" s="68" t="s">
        <v>334</v>
      </c>
      <c r="AD44" s="68"/>
      <c r="AE44" s="68"/>
      <c r="AF44" s="68"/>
      <c r="AG44" s="68"/>
      <c r="AH44" s="68"/>
      <c r="AJ44" s="68" t="s">
        <v>335</v>
      </c>
      <c r="AK44" s="68"/>
      <c r="AL44" s="68"/>
      <c r="AM44" s="68"/>
      <c r="AN44" s="68"/>
      <c r="AO44" s="68"/>
      <c r="AQ44" s="68" t="s">
        <v>336</v>
      </c>
      <c r="AR44" s="68"/>
      <c r="AS44" s="68"/>
      <c r="AT44" s="68"/>
      <c r="AU44" s="68"/>
      <c r="AV44" s="68"/>
      <c r="AX44" s="68" t="s">
        <v>337</v>
      </c>
      <c r="AY44" s="68"/>
      <c r="AZ44" s="68"/>
      <c r="BA44" s="68"/>
      <c r="BB44" s="68"/>
      <c r="BC44" s="68"/>
      <c r="BE44" s="68" t="s">
        <v>338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289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289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289</v>
      </c>
      <c r="AC45" s="66"/>
      <c r="AD45" s="66" t="s">
        <v>293</v>
      </c>
      <c r="AE45" s="66" t="s">
        <v>339</v>
      </c>
      <c r="AF45" s="66" t="s">
        <v>295</v>
      </c>
      <c r="AG45" s="66" t="s">
        <v>296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309</v>
      </c>
      <c r="AV45" s="66" t="s">
        <v>340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289</v>
      </c>
      <c r="BE45" s="66"/>
      <c r="BF45" s="66" t="s">
        <v>293</v>
      </c>
      <c r="BG45" s="66" t="s">
        <v>294</v>
      </c>
      <c r="BH45" s="66" t="s">
        <v>321</v>
      </c>
      <c r="BI45" s="66" t="s">
        <v>296</v>
      </c>
      <c r="BJ45" s="66" t="s">
        <v>289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13.750652000000001</v>
      </c>
      <c r="H46" s="66" t="s">
        <v>24</v>
      </c>
      <c r="I46" s="66">
        <v>7</v>
      </c>
      <c r="J46" s="66">
        <v>8</v>
      </c>
      <c r="K46" s="66">
        <v>0</v>
      </c>
      <c r="L46" s="66">
        <v>35</v>
      </c>
      <c r="M46" s="66">
        <v>13.508926000000001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453.00396999999998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0.15772079999999999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2.9833295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264.24677000000003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105.55761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7" sqref="I27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276</v>
      </c>
      <c r="B2" s="62" t="s">
        <v>277</v>
      </c>
      <c r="C2" s="62" t="s">
        <v>278</v>
      </c>
      <c r="D2" s="62">
        <v>38</v>
      </c>
      <c r="E2" s="62">
        <v>2548.8076000000001</v>
      </c>
      <c r="F2" s="62">
        <v>324.00412</v>
      </c>
      <c r="G2" s="62">
        <v>63.395138000000003</v>
      </c>
      <c r="H2" s="62">
        <v>17.935068000000001</v>
      </c>
      <c r="I2" s="62">
        <v>45.460068</v>
      </c>
      <c r="J2" s="62">
        <v>87.622029999999995</v>
      </c>
      <c r="K2" s="62">
        <v>35.030425999999999</v>
      </c>
      <c r="L2" s="62">
        <v>52.591605999999999</v>
      </c>
      <c r="M2" s="62">
        <v>19.125478999999999</v>
      </c>
      <c r="N2" s="62">
        <v>1.6185982999999999</v>
      </c>
      <c r="O2" s="62">
        <v>9.440436</v>
      </c>
      <c r="P2" s="62">
        <v>1244.6541999999999</v>
      </c>
      <c r="Q2" s="62">
        <v>23.347885000000002</v>
      </c>
      <c r="R2" s="62">
        <v>400.60968000000003</v>
      </c>
      <c r="S2" s="62">
        <v>70.076499999999996</v>
      </c>
      <c r="T2" s="62">
        <v>3966.3975</v>
      </c>
      <c r="U2" s="62">
        <v>1.9570574000000001</v>
      </c>
      <c r="V2" s="62">
        <v>15.622825000000001</v>
      </c>
      <c r="W2" s="62">
        <v>174.90916000000001</v>
      </c>
      <c r="X2" s="62">
        <v>69.870270000000005</v>
      </c>
      <c r="Y2" s="62">
        <v>2.3752740000000001</v>
      </c>
      <c r="Z2" s="62">
        <v>1.5187326999999999</v>
      </c>
      <c r="AA2" s="62">
        <v>17.96555</v>
      </c>
      <c r="AB2" s="62">
        <v>2.0157910000000001</v>
      </c>
      <c r="AC2" s="62">
        <v>457.93112000000002</v>
      </c>
      <c r="AD2" s="62">
        <v>6.9556437000000004</v>
      </c>
      <c r="AE2" s="62">
        <v>2.1020889999999999</v>
      </c>
      <c r="AF2" s="62">
        <v>0.33863666999999997</v>
      </c>
      <c r="AG2" s="62">
        <v>419.40875</v>
      </c>
      <c r="AH2" s="62">
        <v>239.93879999999999</v>
      </c>
      <c r="AI2" s="62">
        <v>179.46994000000001</v>
      </c>
      <c r="AJ2" s="62">
        <v>1359.4463000000001</v>
      </c>
      <c r="AK2" s="62">
        <v>5421.2879999999996</v>
      </c>
      <c r="AL2" s="62">
        <v>97.297259999999994</v>
      </c>
      <c r="AM2" s="62">
        <v>2849.0544</v>
      </c>
      <c r="AN2" s="62">
        <v>103.92668999999999</v>
      </c>
      <c r="AO2" s="62">
        <v>13.750652000000001</v>
      </c>
      <c r="AP2" s="62">
        <v>8.6054809999999993</v>
      </c>
      <c r="AQ2" s="62">
        <v>5.1451710000000004</v>
      </c>
      <c r="AR2" s="62">
        <v>13.508926000000001</v>
      </c>
      <c r="AS2" s="62">
        <v>453.00396999999998</v>
      </c>
      <c r="AT2" s="62">
        <v>0.15772079999999999</v>
      </c>
      <c r="AU2" s="62">
        <v>2.9833295</v>
      </c>
      <c r="AV2" s="62">
        <v>264.24677000000003</v>
      </c>
      <c r="AW2" s="62">
        <v>105.55761</v>
      </c>
      <c r="AX2" s="62">
        <v>0.14039895999999999</v>
      </c>
      <c r="AY2" s="62">
        <v>1.7819560000000001</v>
      </c>
      <c r="AZ2" s="62">
        <v>267.14623999999998</v>
      </c>
      <c r="BA2" s="62">
        <v>60.262962000000002</v>
      </c>
      <c r="BB2" s="62">
        <v>21.764599</v>
      </c>
      <c r="BC2" s="62">
        <v>24.503727000000001</v>
      </c>
      <c r="BD2" s="62">
        <v>13.989537</v>
      </c>
      <c r="BE2" s="62">
        <v>0.5518921</v>
      </c>
      <c r="BF2" s="62">
        <v>3.5344293000000002</v>
      </c>
      <c r="BG2" s="62">
        <v>0</v>
      </c>
      <c r="BH2" s="62">
        <v>1.0208E-2</v>
      </c>
      <c r="BI2" s="62">
        <v>8.5702520000000004E-3</v>
      </c>
      <c r="BJ2" s="62">
        <v>7.7250175000000004E-2</v>
      </c>
      <c r="BK2" s="62">
        <v>0</v>
      </c>
      <c r="BL2" s="62">
        <v>0.26369372000000002</v>
      </c>
      <c r="BM2" s="62">
        <v>2.7531203999999998</v>
      </c>
      <c r="BN2" s="62">
        <v>0.9969536</v>
      </c>
      <c r="BO2" s="62">
        <v>43.732925000000002</v>
      </c>
      <c r="BP2" s="62">
        <v>7.1437369999999998</v>
      </c>
      <c r="BQ2" s="62">
        <v>14.43651</v>
      </c>
      <c r="BR2" s="62">
        <v>54.264530000000001</v>
      </c>
      <c r="BS2" s="62">
        <v>25.427537999999998</v>
      </c>
      <c r="BT2" s="62">
        <v>7.52041</v>
      </c>
      <c r="BU2" s="62">
        <v>4.839806E-2</v>
      </c>
      <c r="BV2" s="62">
        <v>3.2384764000000003E-2</v>
      </c>
      <c r="BW2" s="62">
        <v>0.53247595000000003</v>
      </c>
      <c r="BX2" s="62">
        <v>1.0632573000000001</v>
      </c>
      <c r="BY2" s="62">
        <v>0.27855711999999999</v>
      </c>
      <c r="BZ2" s="62">
        <v>6.6408509999999995E-4</v>
      </c>
      <c r="CA2" s="62">
        <v>0.49564648</v>
      </c>
      <c r="CB2" s="62">
        <v>1.8750895E-2</v>
      </c>
      <c r="CC2" s="62">
        <v>0.12543048000000001</v>
      </c>
      <c r="CD2" s="62">
        <v>0.92343299999999995</v>
      </c>
      <c r="CE2" s="62">
        <v>4.9849596000000003E-2</v>
      </c>
      <c r="CF2" s="62">
        <v>6.9193974000000005E-2</v>
      </c>
      <c r="CG2" s="62">
        <v>2.4899998E-6</v>
      </c>
      <c r="CH2" s="62">
        <v>9.6953040000000001E-3</v>
      </c>
      <c r="CI2" s="62">
        <v>2.5329929999999999E-3</v>
      </c>
      <c r="CJ2" s="62">
        <v>1.9583988999999999</v>
      </c>
      <c r="CK2" s="62">
        <v>1.3078209E-2</v>
      </c>
      <c r="CL2" s="62">
        <v>0.52331280000000002</v>
      </c>
      <c r="CM2" s="62">
        <v>2.7852662000000001</v>
      </c>
      <c r="CN2" s="62">
        <v>2710.2114000000001</v>
      </c>
      <c r="CO2" s="62">
        <v>4658.9179999999997</v>
      </c>
      <c r="CP2" s="62">
        <v>2879.9585000000002</v>
      </c>
      <c r="CQ2" s="62">
        <v>978.04125999999997</v>
      </c>
      <c r="CR2" s="62">
        <v>504.50439999999998</v>
      </c>
      <c r="CS2" s="62">
        <v>636.08245999999997</v>
      </c>
      <c r="CT2" s="62">
        <v>2621.0369999999998</v>
      </c>
      <c r="CU2" s="62">
        <v>1577.1359</v>
      </c>
      <c r="CV2" s="62">
        <v>2033.2277999999999</v>
      </c>
      <c r="CW2" s="62">
        <v>1760.3558</v>
      </c>
      <c r="CX2" s="62">
        <v>528.51070000000004</v>
      </c>
      <c r="CY2" s="62">
        <v>3558.5976999999998</v>
      </c>
      <c r="CZ2" s="62">
        <v>1817.0319</v>
      </c>
      <c r="DA2" s="62">
        <v>4063.0873999999999</v>
      </c>
      <c r="DB2" s="62">
        <v>4255.5810000000001</v>
      </c>
      <c r="DC2" s="62">
        <v>5237.9790000000003</v>
      </c>
      <c r="DD2" s="62">
        <v>8147.4880000000003</v>
      </c>
      <c r="DE2" s="62">
        <v>2705.0282999999999</v>
      </c>
      <c r="DF2" s="62">
        <v>4417.9369999999999</v>
      </c>
      <c r="DG2" s="62">
        <v>1870.3820000000001</v>
      </c>
      <c r="DH2" s="62">
        <v>60.706580000000002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60.262962000000002</v>
      </c>
      <c r="B6">
        <f>BB2</f>
        <v>21.764599</v>
      </c>
      <c r="C6">
        <f>BC2</f>
        <v>24.503727000000001</v>
      </c>
      <c r="D6">
        <f>BD2</f>
        <v>13.989537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4" sqref="B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30659</v>
      </c>
      <c r="C2" s="57">
        <f ca="1">YEAR(TODAY())-YEAR(B2)+IF(TODAY()&gt;=DATE(YEAR(TODAY()),MONTH(B2),DAY(B2)),0,-1)</f>
        <v>38</v>
      </c>
      <c r="E2" s="53">
        <v>155</v>
      </c>
      <c r="F2" s="54" t="s">
        <v>40</v>
      </c>
      <c r="G2" s="53">
        <v>51.5</v>
      </c>
      <c r="H2" s="52" t="s">
        <v>42</v>
      </c>
      <c r="I2" s="73">
        <f>ROUND(G3/E3^2,1)</f>
        <v>21.4</v>
      </c>
    </row>
    <row r="3" spans="1:9" x14ac:dyDescent="0.3">
      <c r="E3" s="52">
        <f>E2/100</f>
        <v>1.55</v>
      </c>
      <c r="F3" s="52" t="s">
        <v>41</v>
      </c>
      <c r="G3" s="52">
        <f>G2</f>
        <v>51.5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오서연, ID : H1700082)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04월 11일 09:44:00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13" sqref="V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44662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38</v>
      </c>
      <c r="G12" s="113"/>
      <c r="H12" s="113"/>
      <c r="I12" s="113"/>
      <c r="K12" s="141">
        <f>'개인정보 및 신체계측 입력'!E2</f>
        <v>155</v>
      </c>
      <c r="L12" s="142"/>
      <c r="M12" s="135">
        <f>'개인정보 및 신체계측 입력'!G2</f>
        <v>51.5</v>
      </c>
      <c r="N12" s="136"/>
      <c r="O12" s="131" t="s">
        <v>272</v>
      </c>
      <c r="P12" s="128"/>
      <c r="Q12" s="108">
        <f>'개인정보 및 신체계측 입력'!I2</f>
        <v>21.4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오서연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68.207999999999998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13.346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18.446000000000002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0.6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9.3000000000000007</v>
      </c>
      <c r="L72" s="37" t="s">
        <v>54</v>
      </c>
      <c r="M72" s="37">
        <f>ROUND('DRIs DATA'!K8,1)</f>
        <v>3.4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53.41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130.19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69.87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134.38999999999999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52.43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361.42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137.51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1900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2022-04-11T00:47:23Z</dcterms:modified>
</cp:coreProperties>
</file>