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<sst xmlns="http://schemas.openxmlformats.org/spreadsheetml/2006/main" count="692" uniqueCount="365">
  <si>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</si>
  <si>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</si>
  <si>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</si>
  <si>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</si>
  <si>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</si>
  <si>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</si>
  <si>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</si>
  <si>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</si>
  <si>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</si>
  <si>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</si>
  <si>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</si>
  <si>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</si>
  <si>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</si>
  <si>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</si>
  <si>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</si>
  <si>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</si>
  <si>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</si>
  <si>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</si>
  <si>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</si>
  <si>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</si>
  <si>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</si>
  <si>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</si>
  <si>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</si>
  <si>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</si>
  <si>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</si>
  <si>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</si>
  <si>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</si>
  <si>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</si>
  <si>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</si>
  <si>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</si>
  <si>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</si>
  <si>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</si>
  <si>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</si>
  <si>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</si>
  <si>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</si>
  <si>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</si>
  <si>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</si>
  <si>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</si>
  <si>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</si>
  <si>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</si>
  <si>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</si>
  <si>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</si>
  <si>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</si>
  <si>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</si>
  <si>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</si>
  <si>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</si>
  <si>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</si>
  <si>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</si>
  <si>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</si>
  <si>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</si>
  <si>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</si>
  <si>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</si>
  <si>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</si>
  <si>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</si>
  <si>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</si>
  <si>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</si>
  <si>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</si>
  <si>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</si>
  <si>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</si>
  <si>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</si>
  <si>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</si>
  <si>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</si>
  <si>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</si>
  <si>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</si>
  <si>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</si>
  <si>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</si>
  <si>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</si>
  <si>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</si>
  <si>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</si>
  <si>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</si>
  <si>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</si>
  <si>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</si>
  <si>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</si>
  <si>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</si>
  <si>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</si>
  <si>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</si>
  <si>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</si>
  <si>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</si>
  <si>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</si>
  <si>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</si>
  <si>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</si>
  <si>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</si>
  <si>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</si>
  <si>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</si>
  <si>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</si>
  <si>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</si>
  <si>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</si>
  <si>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</si>
  <si>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</si>
  <si>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</si>
  <si>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</si>
  <si>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</si>
  <si>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</si>
  <si>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</si>
  <si>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</si>
  <si>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</si>
  <si>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</si>
  <si>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</si>
  <si>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</si>
  <si>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</si>
  <si>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</si>
  <si>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</si>
  <si>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</si>
  <si>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</si>
  <si>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</si>
  <si>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</si>
  <si>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</si>
  <si>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</si>
  <si>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</si>
  <si>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</si>
  <si>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</si>
  <si>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</si>
  <si>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</si>
  <si>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</si>
  <si>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</si>
  <si>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</si>
  <si>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</si>
  <si>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</si>
  <si>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</si>
  <si>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</si>
  <si>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</si>
  <si>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</si>
  <si>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</si>
  <si>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</si>
  <si>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</si>
  <si>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</si>
  <si>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</si>
  <si>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</si>
  <si>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</si>
  <si>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</si>
  <si>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</si>
  <si>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</si>
  <si>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</si>
  <si>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</si>
  <si>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</si>
  <si>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</si>
  <si>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</si>
  <si>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</si>
  <si>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</si>
  <si>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</si>
  <si>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</si>
  <si>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</si>
  <si>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</si>
  <si>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</si>
  <si>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</si>
  <si>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</si>
  <si>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</si>
  <si>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</si>
  <si>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</si>
  <si>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</si>
  <si>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</si>
  <si>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</si>
  <si>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</si>
  <si>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</si>
  <si>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</si>
  <si>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</si>
  <si>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</si>
  <si>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</si>
  <si>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</si>
  <si>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</si>
  <si>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</si>
  <si>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</si>
  <si>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</si>
  <si>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</si>
  <si>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</si>
  <si>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</si>
  <si>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</si>
  <si>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</si>
  <si>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</si>
  <si>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</si>
  <si>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</si>
  <si>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</si>
  <si>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</si>
  <si>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</si>
  <si>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</si>
  <si>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</si>
  <si>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</si>
  <si>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</si>
  <si>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</si>
  <si>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</si>
  <si>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</si>
  <si>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</si>
  <si>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</si>
  <si>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</si>
  <si>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</si>
  <si>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</si>
  <si>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</si>
  <si>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</si>
  <si>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</si>
  <si>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</si>
  <si>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</si>
  <si>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</si>
  <si>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</si>
  <si>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</si>
  <si>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</si>
  <si>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</si>
  <si>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</si>
  <si>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</si>
  <si>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</si>
  <si>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</si>
  <si>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</si>
  <si>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</si>
  <si>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</si>
  <si>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</si>
  <si>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</si>
  <si>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</si>
  <si>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</si>
  <si>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</si>
  <si>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</si>
  <si>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</si>
  <si>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</si>
  <si>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</si>
  <si>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</si>
  <si>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</si>
  <si>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</si>
  <si>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</si>
  <si>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</si>
  <si>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</si>
  <si>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</si>
  <si>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</si>
  <si>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</si>
  <si>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</si>
  <si>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</si>
  <si>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</si>
  <si>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</si>
  <si>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</si>
  <si>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</si>
  <si>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</si>
  <si>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</si>
  <si>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</si>
  <si>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</si>
  <si>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</si>
  <si>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</si>
  <si>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</si>
  <si>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</si>
  <si>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</si>
  <si>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</si>
  <si>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</si>
  <si>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</si>
  <si>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</si>
  <si>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</si>
  <si>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</si>
  <si>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</si>
  <si>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</si>
  <si>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</si>
  <si>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</si>
  <si>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</si>
  <si>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</si>
  <si>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</si>
  <si>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</si>
  <si>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</si>
  <si>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</si>
  <si>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</si>
  <si>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</si>
  <si>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</si>
  <si>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</si>
  <si>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</si>
  <si>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</si>
  <si>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</si>
  <si>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</si>
  <si>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</si>
  <si>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</si>
  <si>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</si>
  <si>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</si>
  <si>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</si>
  <si>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</si>
  <si>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</si>
  <si>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</si>
  <si>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</si>
  <si>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</si>
  <si>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</si>
  <si>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</si>
  <si>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</si>
  <si>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</si>
  <si>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</si>
  <si>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</si>
  <si>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H1700089</t>
  </si>
  <si>
    <t>유봉종</t>
  </si>
  <si>
    <t>M</t>
  </si>
  <si>
    <t>정보</t>
    <phoneticPr fontId="1" type="noConversion"/>
  </si>
  <si>
    <t>(설문지 : FFQ 95문항 설문지, 사용자 : 유봉종, ID : H1700089)</t>
  </si>
  <si>
    <t>출력시각</t>
    <phoneticPr fontId="1" type="noConversion"/>
  </si>
  <si>
    <t>2022년 07월 12일 11:14:00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</si>
  <si>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</si>
  <si>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</si>
  <si>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</si>
  <si>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</si>
  <si>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</si>
  <si>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</si>
  <si>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</si>
  <si>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</si>
  <si>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</si>
  <si>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</si>
  <si>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</si>
  <si>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</si>
  <si>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</si>
  <si>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</si>
  <si>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</si>
  <si>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</si>
  <si>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</si>
  <si>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</si>
  <si>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</si>
  <si>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에너지(kcal)</t>
    <phoneticPr fontId="1" type="noConversion"/>
  </si>
  <si>
    <t>적정비율(최소)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</si>
  <si>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</si>
  <si>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</si>
  <si>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</si>
  <si>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</si>
  <si>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</si>
  <si>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</si>
  <si>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</si>
  <si>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</si>
  <si>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</si>
  <si>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</si>
  <si>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평균필요량</t>
    <phoneticPr fontId="1" type="noConversion"/>
  </si>
  <si>
    <t>충분섭취량</t>
    <phoneticPr fontId="1" type="noConversion"/>
  </si>
  <si>
    <t>충분섭취량</t>
    <phoneticPr fontId="1" type="noConversion"/>
  </si>
  <si>
    <t>평균필요량</t>
    <phoneticPr fontId="1" type="noConversion"/>
  </si>
  <si>
    <t>충분섭취량</t>
    <phoneticPr fontId="1" type="noConversion"/>
  </si>
  <si>
    <t>섭취량</t>
    <phoneticPr fontId="1" type="noConversion"/>
  </si>
  <si>
    <t>권장섭취량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</si>
  <si>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</si>
  <si>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</si>
  <si>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</si>
  <si>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</si>
  <si>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</si>
  <si>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</si>
  <si>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</si>
  <si>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</si>
  <si>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</si>
  <si>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</si>
  <si>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</si>
  <si>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평균필요량</t>
    <phoneticPr fontId="1" type="noConversion"/>
  </si>
  <si>
    <t>섭취량</t>
    <phoneticPr fontId="1" type="noConversion"/>
  </si>
  <si>
    <t>상한섭취량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</si>
  <si>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</si>
  <si>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</si>
  <si>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</si>
  <si>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</si>
  <si>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권장섭취량</t>
    <phoneticPr fontId="1" type="noConversion"/>
  </si>
  <si>
    <t>권장섭취량</t>
    <phoneticPr fontId="1" type="noConversion"/>
  </si>
  <si>
    <t>권장섭취량</t>
    <phoneticPr fontId="1" type="noConversion"/>
  </si>
  <si>
    <t>섭취량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</si>
  <si>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</si>
  <si>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</si>
  <si>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</si>
  <si>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</si>
  <si>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</si>
  <si>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</si>
  <si>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</si>
  <si>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상한섭취량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</si>
  <si>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</si>
  <si>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</si>
  <si>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</si>
  <si>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</si>
  <si>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</si>
  <si>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</si>
  <si>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</si>
  <si>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</si>
  <si>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</si>
  <si>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</si>
  <si>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권장섭취량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</si>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</sst>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156.04587000000001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2285664"/>
        <c:axId val="622286056"/>
      </c:barChart>
      <c:catAx>
        <c:axId val="622285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2286056"/>
        <c:crosses val="autoZero"/>
        <c:auto val="1"/>
        <c:lblAlgn val="ctr"/>
        <c:lblOffset val="100"/>
        <c:noMultiLvlLbl val="0"/>
      </c:catAx>
      <c:valAx>
        <c:axId val="622286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2285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5.2899193999999996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9147640"/>
        <c:axId val="789148816"/>
      </c:barChart>
      <c:catAx>
        <c:axId val="789147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9148816"/>
        <c:crosses val="autoZero"/>
        <c:auto val="1"/>
        <c:lblAlgn val="ctr"/>
        <c:lblOffset val="100"/>
        <c:noMultiLvlLbl val="0"/>
      </c:catAx>
      <c:valAx>
        <c:axId val="789148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9147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5.2514500000000002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9149208"/>
        <c:axId val="789150384"/>
      </c:barChart>
      <c:catAx>
        <c:axId val="789149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9150384"/>
        <c:crosses val="autoZero"/>
        <c:auto val="1"/>
        <c:lblAlgn val="ctr"/>
        <c:lblOffset val="100"/>
        <c:noMultiLvlLbl val="0"/>
      </c:catAx>
      <c:valAx>
        <c:axId val="789150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9149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2697.6028000000001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021000"/>
        <c:axId val="184021392"/>
      </c:barChart>
      <c:catAx>
        <c:axId val="184021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021392"/>
        <c:crosses val="autoZero"/>
        <c:auto val="1"/>
        <c:lblAlgn val="ctr"/>
        <c:lblOffset val="100"/>
        <c:noMultiLvlLbl val="0"/>
      </c:catAx>
      <c:valAx>
        <c:axId val="184021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021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9919.0370000000003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021784"/>
        <c:axId val="184022960"/>
      </c:barChart>
      <c:catAx>
        <c:axId val="184021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022960"/>
        <c:crosses val="autoZero"/>
        <c:auto val="1"/>
        <c:lblAlgn val="ctr"/>
        <c:lblOffset val="100"/>
        <c:noMultiLvlLbl val="0"/>
      </c:catAx>
      <c:valAx>
        <c:axId val="18402296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021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435.57589999999999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019432"/>
        <c:axId val="184019824"/>
      </c:barChart>
      <c:catAx>
        <c:axId val="184019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019824"/>
        <c:crosses val="autoZero"/>
        <c:auto val="1"/>
        <c:lblAlgn val="ctr"/>
        <c:lblOffset val="100"/>
        <c:noMultiLvlLbl val="0"/>
      </c:catAx>
      <c:valAx>
        <c:axId val="184019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019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368.45895000000002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0474200"/>
        <c:axId val="550475376"/>
      </c:barChart>
      <c:catAx>
        <c:axId val="550474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0475376"/>
        <c:crosses val="autoZero"/>
        <c:auto val="1"/>
        <c:lblAlgn val="ctr"/>
        <c:lblOffset val="100"/>
        <c:noMultiLvlLbl val="0"/>
      </c:catAx>
      <c:valAx>
        <c:axId val="550475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0474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27.652199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0476160"/>
        <c:axId val="550476552"/>
      </c:barChart>
      <c:catAx>
        <c:axId val="550476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0476552"/>
        <c:crosses val="autoZero"/>
        <c:auto val="1"/>
        <c:lblAlgn val="ctr"/>
        <c:lblOffset val="100"/>
        <c:noMultiLvlLbl val="0"/>
      </c:catAx>
      <c:valAx>
        <c:axId val="5504765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0476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2068.3413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0474592"/>
        <c:axId val="550476944"/>
      </c:barChart>
      <c:catAx>
        <c:axId val="550474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0476944"/>
        <c:crosses val="autoZero"/>
        <c:auto val="1"/>
        <c:lblAlgn val="ctr"/>
        <c:lblOffset val="100"/>
        <c:noMultiLvlLbl val="0"/>
      </c:catAx>
      <c:valAx>
        <c:axId val="55047694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0474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1.4549728499999999E-2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0474984"/>
        <c:axId val="790267520"/>
      </c:barChart>
      <c:catAx>
        <c:axId val="550474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0267520"/>
        <c:crosses val="autoZero"/>
        <c:auto val="1"/>
        <c:lblAlgn val="ctr"/>
        <c:lblOffset val="100"/>
        <c:noMultiLvlLbl val="0"/>
      </c:catAx>
      <c:valAx>
        <c:axId val="790267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0474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9.5818720000000006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0269088"/>
        <c:axId val="790265952"/>
      </c:barChart>
      <c:catAx>
        <c:axId val="790269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0265952"/>
        <c:crosses val="autoZero"/>
        <c:auto val="1"/>
        <c:lblAlgn val="ctr"/>
        <c:lblOffset val="100"/>
        <c:noMultiLvlLbl val="0"/>
      </c:catAx>
      <c:valAx>
        <c:axId val="7902659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0269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93.702060000000003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629096"/>
        <c:axId val="529629488"/>
      </c:barChart>
      <c:catAx>
        <c:axId val="529629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629488"/>
        <c:crosses val="autoZero"/>
        <c:auto val="1"/>
        <c:lblAlgn val="ctr"/>
        <c:lblOffset val="100"/>
        <c:noMultiLvlLbl val="0"/>
      </c:catAx>
      <c:valAx>
        <c:axId val="5296294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629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709.39189999999996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0267128"/>
        <c:axId val="790267912"/>
      </c:barChart>
      <c:catAx>
        <c:axId val="790267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0267912"/>
        <c:crosses val="autoZero"/>
        <c:auto val="1"/>
        <c:lblAlgn val="ctr"/>
        <c:lblOffset val="100"/>
        <c:noMultiLvlLbl val="0"/>
      </c:catAx>
      <c:valAx>
        <c:axId val="790267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0267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164.28424000000001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0268304"/>
        <c:axId val="790268696"/>
      </c:barChart>
      <c:catAx>
        <c:axId val="790268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0268696"/>
        <c:crosses val="autoZero"/>
        <c:auto val="1"/>
        <c:lblAlgn val="ctr"/>
        <c:lblOffset val="100"/>
        <c:noMultiLvlLbl val="0"/>
      </c:catAx>
      <c:valAx>
        <c:axId val="790268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0268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24.007999999999999</c:v>
                </c:pt>
                <c:pt idx="1">
                  <c:v>12.677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12337576"/>
        <c:axId val="212337184"/>
      </c:barChart>
      <c:catAx>
        <c:axId val="212337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337184"/>
        <c:crosses val="autoZero"/>
        <c:auto val="1"/>
        <c:lblAlgn val="ctr"/>
        <c:lblOffset val="100"/>
        <c:noMultiLvlLbl val="0"/>
      </c:catAx>
      <c:valAx>
        <c:axId val="212337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2337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19.084692</c:v>
                </c:pt>
                <c:pt idx="1">
                  <c:v>22.885657999999999</c:v>
                </c:pt>
                <c:pt idx="2">
                  <c:v>31.306234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2372.8407999999999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2336792"/>
        <c:axId val="212337968"/>
      </c:barChart>
      <c:catAx>
        <c:axId val="212336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337968"/>
        <c:crosses val="autoZero"/>
        <c:auto val="1"/>
        <c:lblAlgn val="ctr"/>
        <c:lblOffset val="100"/>
        <c:noMultiLvlLbl val="0"/>
      </c:catAx>
      <c:valAx>
        <c:axId val="2123379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2336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56.115482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2336008"/>
        <c:axId val="212336400"/>
      </c:barChart>
      <c:catAx>
        <c:axId val="212336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336400"/>
        <c:crosses val="autoZero"/>
        <c:auto val="1"/>
        <c:lblAlgn val="ctr"/>
        <c:lblOffset val="100"/>
        <c:noMultiLvlLbl val="0"/>
      </c:catAx>
      <c:valAx>
        <c:axId val="212336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2336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68.352000000000004</c:v>
                </c:pt>
                <c:pt idx="1">
                  <c:v>10.472</c:v>
                </c:pt>
                <c:pt idx="2">
                  <c:v>21.175999999999998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45757368"/>
        <c:axId val="545756192"/>
      </c:barChart>
      <c:catAx>
        <c:axId val="545757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5756192"/>
        <c:crosses val="autoZero"/>
        <c:auto val="1"/>
        <c:lblAlgn val="ctr"/>
        <c:lblOffset val="100"/>
        <c:noMultiLvlLbl val="0"/>
      </c:catAx>
      <c:valAx>
        <c:axId val="545756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5757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3250.3834999999999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5756584"/>
        <c:axId val="545755408"/>
      </c:barChart>
      <c:catAx>
        <c:axId val="545756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5755408"/>
        <c:crosses val="autoZero"/>
        <c:auto val="1"/>
        <c:lblAlgn val="ctr"/>
        <c:lblOffset val="100"/>
        <c:noMultiLvlLbl val="0"/>
      </c:catAx>
      <c:valAx>
        <c:axId val="5457554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5756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424.76486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5756976"/>
        <c:axId val="545755800"/>
      </c:barChart>
      <c:catAx>
        <c:axId val="54575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5755800"/>
        <c:crosses val="autoZero"/>
        <c:auto val="1"/>
        <c:lblAlgn val="ctr"/>
        <c:lblOffset val="100"/>
        <c:noMultiLvlLbl val="0"/>
      </c:catAx>
      <c:valAx>
        <c:axId val="5457558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5756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1670.6953000000001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3638696"/>
        <c:axId val="103639872"/>
      </c:barChart>
      <c:catAx>
        <c:axId val="103638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3639872"/>
        <c:crosses val="autoZero"/>
        <c:auto val="1"/>
        <c:lblAlgn val="ctr"/>
        <c:lblOffset val="100"/>
        <c:noMultiLvlLbl val="0"/>
      </c:catAx>
      <c:valAx>
        <c:axId val="103639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3638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9.7788640000000004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631448"/>
        <c:axId val="529629880"/>
      </c:barChart>
      <c:catAx>
        <c:axId val="529631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629880"/>
        <c:crosses val="autoZero"/>
        <c:auto val="1"/>
        <c:lblAlgn val="ctr"/>
        <c:lblOffset val="100"/>
        <c:noMultiLvlLbl val="0"/>
      </c:catAx>
      <c:valAx>
        <c:axId val="529629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631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28959.724999999999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3639088"/>
        <c:axId val="103637520"/>
      </c:barChart>
      <c:catAx>
        <c:axId val="103639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3637520"/>
        <c:crosses val="autoZero"/>
        <c:auto val="1"/>
        <c:lblAlgn val="ctr"/>
        <c:lblOffset val="100"/>
        <c:noMultiLvlLbl val="0"/>
      </c:catAx>
      <c:valAx>
        <c:axId val="103637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3639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54.040573000000002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3638304"/>
        <c:axId val="103640264"/>
      </c:barChart>
      <c:catAx>
        <c:axId val="103638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3640264"/>
        <c:crosses val="autoZero"/>
        <c:auto val="1"/>
        <c:lblAlgn val="ctr"/>
        <c:lblOffset val="100"/>
        <c:noMultiLvlLbl val="0"/>
      </c:catAx>
      <c:valAx>
        <c:axId val="103640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3638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5.3129429999999997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3637128"/>
        <c:axId val="788126696"/>
      </c:barChart>
      <c:catAx>
        <c:axId val="103637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8126696"/>
        <c:crosses val="autoZero"/>
        <c:auto val="1"/>
        <c:lblAlgn val="ctr"/>
        <c:lblOffset val="100"/>
        <c:noMultiLvlLbl val="0"/>
      </c:catAx>
      <c:valAx>
        <c:axId val="788126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3637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1057.0305000000001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631840"/>
        <c:axId val="529628704"/>
      </c:barChart>
      <c:catAx>
        <c:axId val="529631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628704"/>
        <c:crosses val="autoZero"/>
        <c:auto val="1"/>
        <c:lblAlgn val="ctr"/>
        <c:lblOffset val="100"/>
        <c:noMultiLvlLbl val="0"/>
      </c:catAx>
      <c:valAx>
        <c:axId val="529628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63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4.0513719999999998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0803520"/>
        <c:axId val="180804696"/>
      </c:barChart>
      <c:catAx>
        <c:axId val="180803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0804696"/>
        <c:crosses val="autoZero"/>
        <c:auto val="1"/>
        <c:lblAlgn val="ctr"/>
        <c:lblOffset val="100"/>
        <c:noMultiLvlLbl val="0"/>
      </c:catAx>
      <c:valAx>
        <c:axId val="1808046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0803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43.745019999999997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0805088"/>
        <c:axId val="180806264"/>
      </c:barChart>
      <c:catAx>
        <c:axId val="180805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0806264"/>
        <c:crosses val="autoZero"/>
        <c:auto val="1"/>
        <c:lblAlgn val="ctr"/>
        <c:lblOffset val="100"/>
        <c:noMultiLvlLbl val="0"/>
      </c:catAx>
      <c:valAx>
        <c:axId val="180806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080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5.3129429999999997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0805872"/>
        <c:axId val="180803128"/>
      </c:barChart>
      <c:catAx>
        <c:axId val="180805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0803128"/>
        <c:crosses val="autoZero"/>
        <c:auto val="1"/>
        <c:lblAlgn val="ctr"/>
        <c:lblOffset val="100"/>
        <c:noMultiLvlLbl val="0"/>
      </c:catAx>
      <c:valAx>
        <c:axId val="180803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0805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2084.3481000000002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0804304"/>
        <c:axId val="789149600"/>
      </c:barChart>
      <c:catAx>
        <c:axId val="180804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9149600"/>
        <c:crosses val="autoZero"/>
        <c:auto val="1"/>
        <c:lblAlgn val="ctr"/>
        <c:lblOffset val="100"/>
        <c:noMultiLvlLbl val="0"/>
      </c:catAx>
      <c:valAx>
        <c:axId val="789149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0804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28.337654000000001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9147248"/>
        <c:axId val="789146856"/>
      </c:barChart>
      <c:catAx>
        <c:axId val="789147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9146856"/>
        <c:crosses val="autoZero"/>
        <c:auto val="1"/>
        <c:lblAlgn val="ctr"/>
        <c:lblOffset val="100"/>
        <c:noMultiLvlLbl val="0"/>
      </c:catAx>
      <c:valAx>
        <c:axId val="789146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9147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유봉종, ID : H1700089)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07월 12일 11:14:00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2000</v>
      </c>
      <c r="C6" s="59">
        <f>'DRIs DATA 입력'!C6</f>
        <v>3250.3834999999999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156.04587000000001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93.702060000000003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68.352000000000004</v>
      </c>
      <c r="G8" s="59">
        <f>'DRIs DATA 입력'!G8</f>
        <v>10.472</v>
      </c>
      <c r="H8" s="59">
        <f>'DRIs DATA 입력'!H8</f>
        <v>21.175999999999998</v>
      </c>
      <c r="I8" s="46"/>
      <c r="J8" s="59" t="s">
        <v>216</v>
      </c>
      <c r="K8" s="59">
        <f>'DRIs DATA 입력'!K8</f>
        <v>24.007999999999999</v>
      </c>
      <c r="L8" s="59">
        <f>'DRIs DATA 입력'!L8</f>
        <v>12.677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2372.8407999999999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56.115482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9.7788640000000004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1057.0305000000001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424.76486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5.1090306999999999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4.0513719999999998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43.745019999999997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5.3129429999999997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2084.3481000000002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28.337654000000001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5.2899193999999996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5.2514500000000002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1670.6953000000001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2697.6028000000001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28959.724999999999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9919.0370000000003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435.57589999999999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368.45895000000002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54.040573000000002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27.652199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2068.3413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1.4549728499999999E-2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9.5818720000000006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709.39189999999996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164.28424000000001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1" sqref="H51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279</v>
      </c>
      <c r="B1" s="61" t="s">
        <v>280</v>
      </c>
      <c r="G1" s="62" t="s">
        <v>281</v>
      </c>
      <c r="H1" s="61" t="s">
        <v>282</v>
      </c>
    </row>
    <row r="3" spans="1:27" x14ac:dyDescent="0.3">
      <c r="A3" s="71" t="s">
        <v>283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284</v>
      </c>
      <c r="B4" s="69"/>
      <c r="C4" s="69"/>
      <c r="E4" s="66" t="s">
        <v>285</v>
      </c>
      <c r="F4" s="67"/>
      <c r="G4" s="67"/>
      <c r="H4" s="68"/>
      <c r="J4" s="66" t="s">
        <v>286</v>
      </c>
      <c r="K4" s="67"/>
      <c r="L4" s="68"/>
      <c r="N4" s="69" t="s">
        <v>287</v>
      </c>
      <c r="O4" s="69"/>
      <c r="P4" s="69"/>
      <c r="Q4" s="69"/>
      <c r="R4" s="69"/>
      <c r="S4" s="69"/>
      <c r="U4" s="69" t="s">
        <v>288</v>
      </c>
      <c r="V4" s="69"/>
      <c r="W4" s="69"/>
      <c r="X4" s="69"/>
      <c r="Y4" s="69"/>
      <c r="Z4" s="69"/>
    </row>
    <row r="5" spans="1:27" x14ac:dyDescent="0.3">
      <c r="A5" s="65"/>
      <c r="B5" s="65" t="s">
        <v>289</v>
      </c>
      <c r="C5" s="65" t="s">
        <v>290</v>
      </c>
      <c r="E5" s="65"/>
      <c r="F5" s="65" t="s">
        <v>50</v>
      </c>
      <c r="G5" s="65" t="s">
        <v>291</v>
      </c>
      <c r="H5" s="65" t="s">
        <v>46</v>
      </c>
      <c r="J5" s="65"/>
      <c r="K5" s="65" t="s">
        <v>292</v>
      </c>
      <c r="L5" s="65" t="s">
        <v>293</v>
      </c>
      <c r="N5" s="65"/>
      <c r="O5" s="65" t="s">
        <v>294</v>
      </c>
      <c r="P5" s="65" t="s">
        <v>296</v>
      </c>
      <c r="Q5" s="65" t="s">
        <v>297</v>
      </c>
      <c r="R5" s="65" t="s">
        <v>298</v>
      </c>
      <c r="S5" s="65" t="s">
        <v>290</v>
      </c>
      <c r="U5" s="65"/>
      <c r="V5" s="65" t="s">
        <v>299</v>
      </c>
      <c r="W5" s="65" t="s">
        <v>295</v>
      </c>
      <c r="X5" s="65" t="s">
        <v>300</v>
      </c>
      <c r="Y5" s="65" t="s">
        <v>301</v>
      </c>
      <c r="Z5" s="65" t="s">
        <v>290</v>
      </c>
    </row>
    <row r="6" spans="1:27" x14ac:dyDescent="0.3">
      <c r="A6" s="65" t="s">
        <v>302</v>
      </c>
      <c r="B6" s="65">
        <v>2000</v>
      </c>
      <c r="C6" s="65">
        <v>3250.3834999999999</v>
      </c>
      <c r="E6" s="65" t="s">
        <v>303</v>
      </c>
      <c r="F6" s="65">
        <v>55</v>
      </c>
      <c r="G6" s="65">
        <v>15</v>
      </c>
      <c r="H6" s="65">
        <v>7</v>
      </c>
      <c r="J6" s="65" t="s">
        <v>304</v>
      </c>
      <c r="K6" s="65">
        <v>0.1</v>
      </c>
      <c r="L6" s="65">
        <v>4</v>
      </c>
      <c r="N6" s="65" t="s">
        <v>305</v>
      </c>
      <c r="O6" s="65">
        <v>45</v>
      </c>
      <c r="P6" s="65">
        <v>55</v>
      </c>
      <c r="Q6" s="65">
        <v>0</v>
      </c>
      <c r="R6" s="65">
        <v>0</v>
      </c>
      <c r="S6" s="65">
        <v>156.04587000000001</v>
      </c>
      <c r="U6" s="65" t="s">
        <v>306</v>
      </c>
      <c r="V6" s="65">
        <v>0</v>
      </c>
      <c r="W6" s="65">
        <v>0</v>
      </c>
      <c r="X6" s="65">
        <v>25</v>
      </c>
      <c r="Y6" s="65">
        <v>0</v>
      </c>
      <c r="Z6" s="65">
        <v>93.702060000000003</v>
      </c>
    </row>
    <row r="7" spans="1:27" x14ac:dyDescent="0.3">
      <c r="E7" s="65" t="s">
        <v>307</v>
      </c>
      <c r="F7" s="65">
        <v>65</v>
      </c>
      <c r="G7" s="65">
        <v>30</v>
      </c>
      <c r="H7" s="65">
        <v>20</v>
      </c>
      <c r="J7" s="65" t="s">
        <v>307</v>
      </c>
      <c r="K7" s="65">
        <v>1</v>
      </c>
      <c r="L7" s="65">
        <v>10</v>
      </c>
    </row>
    <row r="8" spans="1:27" x14ac:dyDescent="0.3">
      <c r="E8" s="65" t="s">
        <v>308</v>
      </c>
      <c r="F8" s="65">
        <v>68.352000000000004</v>
      </c>
      <c r="G8" s="65">
        <v>10.472</v>
      </c>
      <c r="H8" s="65">
        <v>21.175999999999998</v>
      </c>
      <c r="J8" s="65" t="s">
        <v>308</v>
      </c>
      <c r="K8" s="65">
        <v>24.007999999999999</v>
      </c>
      <c r="L8" s="65">
        <v>12.677</v>
      </c>
    </row>
    <row r="13" spans="1:27" x14ac:dyDescent="0.3">
      <c r="A13" s="70" t="s">
        <v>309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310</v>
      </c>
      <c r="B14" s="69"/>
      <c r="C14" s="69"/>
      <c r="D14" s="69"/>
      <c r="E14" s="69"/>
      <c r="F14" s="69"/>
      <c r="H14" s="69" t="s">
        <v>311</v>
      </c>
      <c r="I14" s="69"/>
      <c r="J14" s="69"/>
      <c r="K14" s="69"/>
      <c r="L14" s="69"/>
      <c r="M14" s="69"/>
      <c r="O14" s="69" t="s">
        <v>312</v>
      </c>
      <c r="P14" s="69"/>
      <c r="Q14" s="69"/>
      <c r="R14" s="69"/>
      <c r="S14" s="69"/>
      <c r="T14" s="69"/>
      <c r="V14" s="69" t="s">
        <v>313</v>
      </c>
      <c r="W14" s="69"/>
      <c r="X14" s="69"/>
      <c r="Y14" s="69"/>
      <c r="Z14" s="69"/>
      <c r="AA14" s="69"/>
    </row>
    <row r="15" spans="1:27" x14ac:dyDescent="0.3">
      <c r="A15" s="65"/>
      <c r="B15" s="65" t="s">
        <v>314</v>
      </c>
      <c r="C15" s="65" t="s">
        <v>295</v>
      </c>
      <c r="D15" s="65" t="s">
        <v>315</v>
      </c>
      <c r="E15" s="65" t="s">
        <v>298</v>
      </c>
      <c r="F15" s="65" t="s">
        <v>290</v>
      </c>
      <c r="H15" s="65"/>
      <c r="I15" s="65" t="s">
        <v>294</v>
      </c>
      <c r="J15" s="65" t="s">
        <v>295</v>
      </c>
      <c r="K15" s="65" t="s">
        <v>316</v>
      </c>
      <c r="L15" s="65" t="s">
        <v>298</v>
      </c>
      <c r="M15" s="65" t="s">
        <v>290</v>
      </c>
      <c r="O15" s="65"/>
      <c r="P15" s="65" t="s">
        <v>317</v>
      </c>
      <c r="Q15" s="65" t="s">
        <v>295</v>
      </c>
      <c r="R15" s="65" t="s">
        <v>318</v>
      </c>
      <c r="S15" s="65" t="s">
        <v>298</v>
      </c>
      <c r="T15" s="65" t="s">
        <v>319</v>
      </c>
      <c r="V15" s="65"/>
      <c r="W15" s="65" t="s">
        <v>294</v>
      </c>
      <c r="X15" s="65" t="s">
        <v>320</v>
      </c>
      <c r="Y15" s="65" t="s">
        <v>297</v>
      </c>
      <c r="Z15" s="65" t="s">
        <v>298</v>
      </c>
      <c r="AA15" s="65" t="s">
        <v>290</v>
      </c>
    </row>
    <row r="16" spans="1:27" x14ac:dyDescent="0.3">
      <c r="A16" s="65" t="s">
        <v>321</v>
      </c>
      <c r="B16" s="65">
        <v>500</v>
      </c>
      <c r="C16" s="65">
        <v>700</v>
      </c>
      <c r="D16" s="65">
        <v>0</v>
      </c>
      <c r="E16" s="65">
        <v>3000</v>
      </c>
      <c r="F16" s="65">
        <v>2372.8407999999999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56.115482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9.7788640000000004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1057.0305000000001</v>
      </c>
    </row>
    <row r="23" spans="1:62" x14ac:dyDescent="0.3">
      <c r="A23" s="70" t="s">
        <v>322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323</v>
      </c>
      <c r="B24" s="69"/>
      <c r="C24" s="69"/>
      <c r="D24" s="69"/>
      <c r="E24" s="69"/>
      <c r="F24" s="69"/>
      <c r="H24" s="69" t="s">
        <v>324</v>
      </c>
      <c r="I24" s="69"/>
      <c r="J24" s="69"/>
      <c r="K24" s="69"/>
      <c r="L24" s="69"/>
      <c r="M24" s="69"/>
      <c r="O24" s="69" t="s">
        <v>325</v>
      </c>
      <c r="P24" s="69"/>
      <c r="Q24" s="69"/>
      <c r="R24" s="69"/>
      <c r="S24" s="69"/>
      <c r="T24" s="69"/>
      <c r="V24" s="69" t="s">
        <v>326</v>
      </c>
      <c r="W24" s="69"/>
      <c r="X24" s="69"/>
      <c r="Y24" s="69"/>
      <c r="Z24" s="69"/>
      <c r="AA24" s="69"/>
      <c r="AC24" s="69" t="s">
        <v>327</v>
      </c>
      <c r="AD24" s="69"/>
      <c r="AE24" s="69"/>
      <c r="AF24" s="69"/>
      <c r="AG24" s="69"/>
      <c r="AH24" s="69"/>
      <c r="AJ24" s="69" t="s">
        <v>328</v>
      </c>
      <c r="AK24" s="69"/>
      <c r="AL24" s="69"/>
      <c r="AM24" s="69"/>
      <c r="AN24" s="69"/>
      <c r="AO24" s="69"/>
      <c r="AQ24" s="69" t="s">
        <v>329</v>
      </c>
      <c r="AR24" s="69"/>
      <c r="AS24" s="69"/>
      <c r="AT24" s="69"/>
      <c r="AU24" s="69"/>
      <c r="AV24" s="69"/>
      <c r="AX24" s="69" t="s">
        <v>330</v>
      </c>
      <c r="AY24" s="69"/>
      <c r="AZ24" s="69"/>
      <c r="BA24" s="69"/>
      <c r="BB24" s="69"/>
      <c r="BC24" s="69"/>
      <c r="BE24" s="69" t="s">
        <v>331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317</v>
      </c>
      <c r="C25" s="65" t="s">
        <v>295</v>
      </c>
      <c r="D25" s="65" t="s">
        <v>318</v>
      </c>
      <c r="E25" s="65" t="s">
        <v>298</v>
      </c>
      <c r="F25" s="65" t="s">
        <v>290</v>
      </c>
      <c r="H25" s="65"/>
      <c r="I25" s="65" t="s">
        <v>332</v>
      </c>
      <c r="J25" s="65" t="s">
        <v>296</v>
      </c>
      <c r="K25" s="65" t="s">
        <v>297</v>
      </c>
      <c r="L25" s="65" t="s">
        <v>298</v>
      </c>
      <c r="M25" s="65" t="s">
        <v>333</v>
      </c>
      <c r="O25" s="65"/>
      <c r="P25" s="65" t="s">
        <v>294</v>
      </c>
      <c r="Q25" s="65" t="s">
        <v>295</v>
      </c>
      <c r="R25" s="65" t="s">
        <v>316</v>
      </c>
      <c r="S25" s="65" t="s">
        <v>298</v>
      </c>
      <c r="T25" s="65" t="s">
        <v>290</v>
      </c>
      <c r="V25" s="65"/>
      <c r="W25" s="65" t="s">
        <v>294</v>
      </c>
      <c r="X25" s="65" t="s">
        <v>296</v>
      </c>
      <c r="Y25" s="65" t="s">
        <v>297</v>
      </c>
      <c r="Z25" s="65" t="s">
        <v>334</v>
      </c>
      <c r="AA25" s="65" t="s">
        <v>290</v>
      </c>
      <c r="AC25" s="65"/>
      <c r="AD25" s="65" t="s">
        <v>332</v>
      </c>
      <c r="AE25" s="65" t="s">
        <v>335</v>
      </c>
      <c r="AF25" s="65" t="s">
        <v>336</v>
      </c>
      <c r="AG25" s="65" t="s">
        <v>337</v>
      </c>
      <c r="AH25" s="65" t="s">
        <v>338</v>
      </c>
      <c r="AJ25" s="65"/>
      <c r="AK25" s="65" t="s">
        <v>314</v>
      </c>
      <c r="AL25" s="65" t="s">
        <v>339</v>
      </c>
      <c r="AM25" s="65" t="s">
        <v>316</v>
      </c>
      <c r="AN25" s="65" t="s">
        <v>298</v>
      </c>
      <c r="AO25" s="65" t="s">
        <v>290</v>
      </c>
      <c r="AQ25" s="65"/>
      <c r="AR25" s="65" t="s">
        <v>294</v>
      </c>
      <c r="AS25" s="65" t="s">
        <v>340</v>
      </c>
      <c r="AT25" s="65" t="s">
        <v>297</v>
      </c>
      <c r="AU25" s="65" t="s">
        <v>298</v>
      </c>
      <c r="AV25" s="65" t="s">
        <v>290</v>
      </c>
      <c r="AX25" s="65"/>
      <c r="AY25" s="65" t="s">
        <v>294</v>
      </c>
      <c r="AZ25" s="65" t="s">
        <v>341</v>
      </c>
      <c r="BA25" s="65" t="s">
        <v>297</v>
      </c>
      <c r="BB25" s="65" t="s">
        <v>334</v>
      </c>
      <c r="BC25" s="65" t="s">
        <v>290</v>
      </c>
      <c r="BE25" s="65"/>
      <c r="BF25" s="65" t="s">
        <v>314</v>
      </c>
      <c r="BG25" s="65" t="s">
        <v>296</v>
      </c>
      <c r="BH25" s="65" t="s">
        <v>336</v>
      </c>
      <c r="BI25" s="65" t="s">
        <v>298</v>
      </c>
      <c r="BJ25" s="65" t="s">
        <v>342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424.76486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5.1090306999999999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4.0513719999999998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43.745019999999997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5.3129429999999997</v>
      </c>
      <c r="AJ26" s="65" t="s">
        <v>343</v>
      </c>
      <c r="AK26" s="65">
        <v>320</v>
      </c>
      <c r="AL26" s="65">
        <v>400</v>
      </c>
      <c r="AM26" s="65">
        <v>0</v>
      </c>
      <c r="AN26" s="65">
        <v>1000</v>
      </c>
      <c r="AO26" s="65">
        <v>2084.3481000000002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28.337654000000001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5.2899193999999996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5.2514500000000002</v>
      </c>
    </row>
    <row r="33" spans="1:68" x14ac:dyDescent="0.3">
      <c r="A33" s="70" t="s">
        <v>344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345</v>
      </c>
      <c r="I34" s="69"/>
      <c r="J34" s="69"/>
      <c r="K34" s="69"/>
      <c r="L34" s="69"/>
      <c r="M34" s="69"/>
      <c r="O34" s="69" t="s">
        <v>346</v>
      </c>
      <c r="P34" s="69"/>
      <c r="Q34" s="69"/>
      <c r="R34" s="69"/>
      <c r="S34" s="69"/>
      <c r="T34" s="69"/>
      <c r="V34" s="69" t="s">
        <v>347</v>
      </c>
      <c r="W34" s="69"/>
      <c r="X34" s="69"/>
      <c r="Y34" s="69"/>
      <c r="Z34" s="69"/>
      <c r="AA34" s="69"/>
      <c r="AC34" s="69" t="s">
        <v>348</v>
      </c>
      <c r="AD34" s="69"/>
      <c r="AE34" s="69"/>
      <c r="AF34" s="69"/>
      <c r="AG34" s="69"/>
      <c r="AH34" s="69"/>
      <c r="AJ34" s="69" t="s">
        <v>349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332</v>
      </c>
      <c r="C35" s="65" t="s">
        <v>335</v>
      </c>
      <c r="D35" s="65" t="s">
        <v>318</v>
      </c>
      <c r="E35" s="65" t="s">
        <v>334</v>
      </c>
      <c r="F35" s="65" t="s">
        <v>290</v>
      </c>
      <c r="H35" s="65"/>
      <c r="I35" s="65" t="s">
        <v>294</v>
      </c>
      <c r="J35" s="65" t="s">
        <v>295</v>
      </c>
      <c r="K35" s="65" t="s">
        <v>297</v>
      </c>
      <c r="L35" s="65" t="s">
        <v>337</v>
      </c>
      <c r="M35" s="65" t="s">
        <v>290</v>
      </c>
      <c r="O35" s="65"/>
      <c r="P35" s="65" t="s">
        <v>317</v>
      </c>
      <c r="Q35" s="65" t="s">
        <v>296</v>
      </c>
      <c r="R35" s="65" t="s">
        <v>336</v>
      </c>
      <c r="S35" s="65" t="s">
        <v>350</v>
      </c>
      <c r="T35" s="65" t="s">
        <v>290</v>
      </c>
      <c r="V35" s="65"/>
      <c r="W35" s="65" t="s">
        <v>317</v>
      </c>
      <c r="X35" s="65" t="s">
        <v>295</v>
      </c>
      <c r="Y35" s="65" t="s">
        <v>297</v>
      </c>
      <c r="Z35" s="65" t="s">
        <v>298</v>
      </c>
      <c r="AA35" s="65" t="s">
        <v>290</v>
      </c>
      <c r="AC35" s="65"/>
      <c r="AD35" s="65" t="s">
        <v>294</v>
      </c>
      <c r="AE35" s="65" t="s">
        <v>295</v>
      </c>
      <c r="AF35" s="65" t="s">
        <v>297</v>
      </c>
      <c r="AG35" s="65" t="s">
        <v>298</v>
      </c>
      <c r="AH35" s="65" t="s">
        <v>290</v>
      </c>
      <c r="AJ35" s="65"/>
      <c r="AK35" s="65" t="s">
        <v>294</v>
      </c>
      <c r="AL35" s="65" t="s">
        <v>296</v>
      </c>
      <c r="AM35" s="65" t="s">
        <v>297</v>
      </c>
      <c r="AN35" s="65" t="s">
        <v>298</v>
      </c>
      <c r="AO35" s="65" t="s">
        <v>319</v>
      </c>
    </row>
    <row r="36" spans="1:68" x14ac:dyDescent="0.3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1670.6953000000001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2697.6028000000001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28959.724999999999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9919.0370000000003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435.57589999999999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368.45895000000002</v>
      </c>
    </row>
    <row r="43" spans="1:68" x14ac:dyDescent="0.3">
      <c r="A43" s="70" t="s">
        <v>351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352</v>
      </c>
      <c r="B44" s="69"/>
      <c r="C44" s="69"/>
      <c r="D44" s="69"/>
      <c r="E44" s="69"/>
      <c r="F44" s="69"/>
      <c r="H44" s="69" t="s">
        <v>353</v>
      </c>
      <c r="I44" s="69"/>
      <c r="J44" s="69"/>
      <c r="K44" s="69"/>
      <c r="L44" s="69"/>
      <c r="M44" s="69"/>
      <c r="O44" s="69" t="s">
        <v>354</v>
      </c>
      <c r="P44" s="69"/>
      <c r="Q44" s="69"/>
      <c r="R44" s="69"/>
      <c r="S44" s="69"/>
      <c r="T44" s="69"/>
      <c r="V44" s="69" t="s">
        <v>355</v>
      </c>
      <c r="W44" s="69"/>
      <c r="X44" s="69"/>
      <c r="Y44" s="69"/>
      <c r="Z44" s="69"/>
      <c r="AA44" s="69"/>
      <c r="AC44" s="69" t="s">
        <v>356</v>
      </c>
      <c r="AD44" s="69"/>
      <c r="AE44" s="69"/>
      <c r="AF44" s="69"/>
      <c r="AG44" s="69"/>
      <c r="AH44" s="69"/>
      <c r="AJ44" s="69" t="s">
        <v>357</v>
      </c>
      <c r="AK44" s="69"/>
      <c r="AL44" s="69"/>
      <c r="AM44" s="69"/>
      <c r="AN44" s="69"/>
      <c r="AO44" s="69"/>
      <c r="AQ44" s="69" t="s">
        <v>358</v>
      </c>
      <c r="AR44" s="69"/>
      <c r="AS44" s="69"/>
      <c r="AT44" s="69"/>
      <c r="AU44" s="69"/>
      <c r="AV44" s="69"/>
      <c r="AX44" s="69" t="s">
        <v>359</v>
      </c>
      <c r="AY44" s="69"/>
      <c r="AZ44" s="69"/>
      <c r="BA44" s="69"/>
      <c r="BB44" s="69"/>
      <c r="BC44" s="69"/>
      <c r="BE44" s="69" t="s">
        <v>360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294</v>
      </c>
      <c r="C45" s="65" t="s">
        <v>320</v>
      </c>
      <c r="D45" s="65" t="s">
        <v>297</v>
      </c>
      <c r="E45" s="65" t="s">
        <v>350</v>
      </c>
      <c r="F45" s="65" t="s">
        <v>290</v>
      </c>
      <c r="H45" s="65"/>
      <c r="I45" s="65" t="s">
        <v>317</v>
      </c>
      <c r="J45" s="65" t="s">
        <v>320</v>
      </c>
      <c r="K45" s="65" t="s">
        <v>300</v>
      </c>
      <c r="L45" s="65" t="s">
        <v>298</v>
      </c>
      <c r="M45" s="65" t="s">
        <v>290</v>
      </c>
      <c r="O45" s="65"/>
      <c r="P45" s="65" t="s">
        <v>294</v>
      </c>
      <c r="Q45" s="65" t="s">
        <v>295</v>
      </c>
      <c r="R45" s="65" t="s">
        <v>336</v>
      </c>
      <c r="S45" s="65" t="s">
        <v>298</v>
      </c>
      <c r="T45" s="65" t="s">
        <v>342</v>
      </c>
      <c r="V45" s="65"/>
      <c r="W45" s="65" t="s">
        <v>294</v>
      </c>
      <c r="X45" s="65" t="s">
        <v>295</v>
      </c>
      <c r="Y45" s="65" t="s">
        <v>316</v>
      </c>
      <c r="Z45" s="65" t="s">
        <v>298</v>
      </c>
      <c r="AA45" s="65" t="s">
        <v>342</v>
      </c>
      <c r="AC45" s="65"/>
      <c r="AD45" s="65" t="s">
        <v>294</v>
      </c>
      <c r="AE45" s="65" t="s">
        <v>341</v>
      </c>
      <c r="AF45" s="65" t="s">
        <v>297</v>
      </c>
      <c r="AG45" s="65" t="s">
        <v>334</v>
      </c>
      <c r="AH45" s="65" t="s">
        <v>290</v>
      </c>
      <c r="AJ45" s="65"/>
      <c r="AK45" s="65" t="s">
        <v>317</v>
      </c>
      <c r="AL45" s="65" t="s">
        <v>296</v>
      </c>
      <c r="AM45" s="65" t="s">
        <v>336</v>
      </c>
      <c r="AN45" s="65" t="s">
        <v>298</v>
      </c>
      <c r="AO45" s="65" t="s">
        <v>290</v>
      </c>
      <c r="AQ45" s="65"/>
      <c r="AR45" s="65" t="s">
        <v>294</v>
      </c>
      <c r="AS45" s="65" t="s">
        <v>295</v>
      </c>
      <c r="AT45" s="65" t="s">
        <v>297</v>
      </c>
      <c r="AU45" s="65" t="s">
        <v>298</v>
      </c>
      <c r="AV45" s="65" t="s">
        <v>319</v>
      </c>
      <c r="AX45" s="65"/>
      <c r="AY45" s="65" t="s">
        <v>294</v>
      </c>
      <c r="AZ45" s="65" t="s">
        <v>295</v>
      </c>
      <c r="BA45" s="65" t="s">
        <v>297</v>
      </c>
      <c r="BB45" s="65" t="s">
        <v>337</v>
      </c>
      <c r="BC45" s="65" t="s">
        <v>290</v>
      </c>
      <c r="BE45" s="65"/>
      <c r="BF45" s="65" t="s">
        <v>294</v>
      </c>
      <c r="BG45" s="65" t="s">
        <v>361</v>
      </c>
      <c r="BH45" s="65" t="s">
        <v>336</v>
      </c>
      <c r="BI45" s="65" t="s">
        <v>337</v>
      </c>
      <c r="BJ45" s="65" t="s">
        <v>290</v>
      </c>
    </row>
    <row r="46" spans="1:68" x14ac:dyDescent="0.3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54.040573000000002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27.652199</v>
      </c>
      <c r="O46" s="65" t="s">
        <v>362</v>
      </c>
      <c r="P46" s="65">
        <v>600</v>
      </c>
      <c r="Q46" s="65">
        <v>800</v>
      </c>
      <c r="R46" s="65">
        <v>0</v>
      </c>
      <c r="S46" s="65">
        <v>10000</v>
      </c>
      <c r="T46" s="65">
        <v>2068.3413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1.4549728499999999E-2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9.5818720000000006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709.39189999999996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164.28424000000001</v>
      </c>
      <c r="AX46" s="65" t="s">
        <v>363</v>
      </c>
      <c r="AY46" s="65"/>
      <c r="AZ46" s="65"/>
      <c r="BA46" s="65"/>
      <c r="BB46" s="65"/>
      <c r="BC46" s="65"/>
      <c r="BE46" s="65" t="s">
        <v>364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I22" sqref="I2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276</v>
      </c>
      <c r="B2" s="61" t="s">
        <v>277</v>
      </c>
      <c r="C2" s="61" t="s">
        <v>278</v>
      </c>
      <c r="D2" s="61">
        <v>67</v>
      </c>
      <c r="E2" s="61">
        <v>3250.3834999999999</v>
      </c>
      <c r="F2" s="61">
        <v>503.69567999999998</v>
      </c>
      <c r="G2" s="61">
        <v>77.171683999999999</v>
      </c>
      <c r="H2" s="61">
        <v>45.070656</v>
      </c>
      <c r="I2" s="61">
        <v>32.101030000000002</v>
      </c>
      <c r="J2" s="61">
        <v>156.04587000000001</v>
      </c>
      <c r="K2" s="61">
        <v>91.638885000000002</v>
      </c>
      <c r="L2" s="61">
        <v>64.406980000000004</v>
      </c>
      <c r="M2" s="61">
        <v>93.702060000000003</v>
      </c>
      <c r="N2" s="61">
        <v>6.5376909999999997</v>
      </c>
      <c r="O2" s="61">
        <v>55.233494</v>
      </c>
      <c r="P2" s="61">
        <v>2611.4490000000001</v>
      </c>
      <c r="Q2" s="61">
        <v>112.53478</v>
      </c>
      <c r="R2" s="61">
        <v>2372.8407999999999</v>
      </c>
      <c r="S2" s="61">
        <v>162.60810000000001</v>
      </c>
      <c r="T2" s="61">
        <v>26522.791000000001</v>
      </c>
      <c r="U2" s="61">
        <v>9.7788640000000004</v>
      </c>
      <c r="V2" s="61">
        <v>56.115482</v>
      </c>
      <c r="W2" s="61">
        <v>1057.0305000000001</v>
      </c>
      <c r="X2" s="61">
        <v>424.76486</v>
      </c>
      <c r="Y2" s="61">
        <v>5.1090306999999999</v>
      </c>
      <c r="Z2" s="61">
        <v>4.0513719999999998</v>
      </c>
      <c r="AA2" s="61">
        <v>43.745019999999997</v>
      </c>
      <c r="AB2" s="61">
        <v>5.3129429999999997</v>
      </c>
      <c r="AC2" s="61">
        <v>2084.3481000000002</v>
      </c>
      <c r="AD2" s="61">
        <v>28.337654000000001</v>
      </c>
      <c r="AE2" s="61">
        <v>5.2899193999999996</v>
      </c>
      <c r="AF2" s="61">
        <v>5.2514500000000002</v>
      </c>
      <c r="AG2" s="61">
        <v>1670.6953000000001</v>
      </c>
      <c r="AH2" s="61">
        <v>1172.9821999999999</v>
      </c>
      <c r="AI2" s="61">
        <v>497.71307000000002</v>
      </c>
      <c r="AJ2" s="61">
        <v>2697.6028000000001</v>
      </c>
      <c r="AK2" s="61">
        <v>28959.724999999999</v>
      </c>
      <c r="AL2" s="61">
        <v>435.57589999999999</v>
      </c>
      <c r="AM2" s="61">
        <v>9919.0370000000003</v>
      </c>
      <c r="AN2" s="61">
        <v>368.45895000000002</v>
      </c>
      <c r="AO2" s="61">
        <v>54.040573000000002</v>
      </c>
      <c r="AP2" s="61">
        <v>44.944682999999998</v>
      </c>
      <c r="AQ2" s="61">
        <v>9.0958900000000007</v>
      </c>
      <c r="AR2" s="61">
        <v>27.652199</v>
      </c>
      <c r="AS2" s="61">
        <v>2068.3413</v>
      </c>
      <c r="AT2" s="61">
        <v>1.4549728499999999E-2</v>
      </c>
      <c r="AU2" s="61">
        <v>9.5818720000000006</v>
      </c>
      <c r="AV2" s="61">
        <v>709.39189999999996</v>
      </c>
      <c r="AW2" s="61">
        <v>164.28424000000001</v>
      </c>
      <c r="AX2" s="61">
        <v>0.86985093000000002</v>
      </c>
      <c r="AY2" s="61">
        <v>2.8468925999999999</v>
      </c>
      <c r="AZ2" s="61">
        <v>575.53809999999999</v>
      </c>
      <c r="BA2" s="61">
        <v>73.311165000000003</v>
      </c>
      <c r="BB2" s="61">
        <v>19.084692</v>
      </c>
      <c r="BC2" s="61">
        <v>22.885657999999999</v>
      </c>
      <c r="BD2" s="61">
        <v>31.306234</v>
      </c>
      <c r="BE2" s="61">
        <v>3.9293277</v>
      </c>
      <c r="BF2" s="61">
        <v>15.203623</v>
      </c>
      <c r="BG2" s="61">
        <v>2.3036561999999999E-3</v>
      </c>
      <c r="BH2" s="61">
        <v>1.1319569E-2</v>
      </c>
      <c r="BI2" s="61">
        <v>8.3725120000000004E-3</v>
      </c>
      <c r="BJ2" s="61">
        <v>8.3513260000000006E-2</v>
      </c>
      <c r="BK2" s="61">
        <v>1.7720432999999999E-4</v>
      </c>
      <c r="BL2" s="61">
        <v>1.4757606999999999</v>
      </c>
      <c r="BM2" s="61">
        <v>19.283037</v>
      </c>
      <c r="BN2" s="61">
        <v>6.2774834999999998</v>
      </c>
      <c r="BO2" s="61">
        <v>280.30579999999998</v>
      </c>
      <c r="BP2" s="61">
        <v>58.626873000000003</v>
      </c>
      <c r="BQ2" s="61">
        <v>94.074600000000004</v>
      </c>
      <c r="BR2" s="61">
        <v>311.53109999999998</v>
      </c>
      <c r="BS2" s="61">
        <v>43.572834</v>
      </c>
      <c r="BT2" s="61">
        <v>78.067139999999995</v>
      </c>
      <c r="BU2" s="61">
        <v>3.4777044999999999E-2</v>
      </c>
      <c r="BV2" s="61">
        <v>0.17644531999999999</v>
      </c>
      <c r="BW2" s="61">
        <v>4.9701950000000004</v>
      </c>
      <c r="BX2" s="61">
        <v>5.7921199999999997</v>
      </c>
      <c r="BY2" s="61">
        <v>0.19092305000000001</v>
      </c>
      <c r="BZ2" s="61">
        <v>2.2342305E-3</v>
      </c>
      <c r="CA2" s="61">
        <v>1.7218723</v>
      </c>
      <c r="CB2" s="61">
        <v>6.3338265000000005E-2</v>
      </c>
      <c r="CC2" s="61">
        <v>0.29623157</v>
      </c>
      <c r="CD2" s="61">
        <v>3.7693216999999999</v>
      </c>
      <c r="CE2" s="61">
        <v>0.12590267999999999</v>
      </c>
      <c r="CF2" s="61">
        <v>1.3700034999999999</v>
      </c>
      <c r="CG2" s="61">
        <v>0</v>
      </c>
      <c r="CH2" s="61">
        <v>0.10752238</v>
      </c>
      <c r="CI2" s="61">
        <v>7.7246405000000002E-8</v>
      </c>
      <c r="CJ2" s="61">
        <v>8.2931399999999993</v>
      </c>
      <c r="CK2" s="61">
        <v>3.1400584000000002E-2</v>
      </c>
      <c r="CL2" s="61">
        <v>0.86670449999999999</v>
      </c>
      <c r="CM2" s="61">
        <v>17.687092</v>
      </c>
      <c r="CN2" s="61">
        <v>4887.3833000000004</v>
      </c>
      <c r="CO2" s="61">
        <v>8709.0609999999997</v>
      </c>
      <c r="CP2" s="61">
        <v>6113.5140000000001</v>
      </c>
      <c r="CQ2" s="61">
        <v>2068.6558</v>
      </c>
      <c r="CR2" s="61">
        <v>1063.4326000000001</v>
      </c>
      <c r="CS2" s="61">
        <v>666.74810000000002</v>
      </c>
      <c r="CT2" s="61">
        <v>4949.491</v>
      </c>
      <c r="CU2" s="61">
        <v>3223.0454</v>
      </c>
      <c r="CV2" s="61">
        <v>1887.6020000000001</v>
      </c>
      <c r="CW2" s="61">
        <v>3985.5178000000001</v>
      </c>
      <c r="CX2" s="61">
        <v>1254.4329</v>
      </c>
      <c r="CY2" s="61">
        <v>6045.5680000000002</v>
      </c>
      <c r="CZ2" s="61">
        <v>4001.1559999999999</v>
      </c>
      <c r="DA2" s="61">
        <v>8025.4174999999996</v>
      </c>
      <c r="DB2" s="61">
        <v>7385.6293999999998</v>
      </c>
      <c r="DC2" s="61">
        <v>12092.507</v>
      </c>
      <c r="DD2" s="61">
        <v>18792.844000000001</v>
      </c>
      <c r="DE2" s="61">
        <v>4362.1710000000003</v>
      </c>
      <c r="DF2" s="61">
        <v>6964.826</v>
      </c>
      <c r="DG2" s="61">
        <v>4391.0919999999996</v>
      </c>
      <c r="DH2" s="61">
        <v>265.14780000000002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73.311165000000003</v>
      </c>
      <c r="B6">
        <f>BB2</f>
        <v>19.084692</v>
      </c>
      <c r="C6">
        <f>BC2</f>
        <v>22.885657999999999</v>
      </c>
      <c r="D6">
        <f>BD2</f>
        <v>31.306234</v>
      </c>
    </row>
    <row r="7" spans="1:113" x14ac:dyDescent="0.3">
      <c r="B7">
        <f>ROUND(B6/MAX($B$6,$C$6,$D$6),1)</f>
        <v>0.6</v>
      </c>
      <c r="C7">
        <f>ROUND(C6/MAX($B$6,$C$6,$D$6),1)</f>
        <v>0.7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I25" sqref="I2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20081</v>
      </c>
      <c r="C2" s="56">
        <f ca="1">YEAR(TODAY())-YEAR(B2)+IF(TODAY()&gt;=DATE(YEAR(TODAY()),MONTH(B2),DAY(B2)),0,-1)</f>
        <v>67</v>
      </c>
      <c r="E2" s="52">
        <v>160.9</v>
      </c>
      <c r="F2" s="53" t="s">
        <v>39</v>
      </c>
      <c r="G2" s="52">
        <v>67.3</v>
      </c>
      <c r="H2" s="51" t="s">
        <v>41</v>
      </c>
      <c r="I2" s="72">
        <f>ROUND(G3/E3^2,1)</f>
        <v>26</v>
      </c>
    </row>
    <row r="3" spans="1:9" x14ac:dyDescent="0.3">
      <c r="E3" s="51">
        <f>E2/100</f>
        <v>1.609</v>
      </c>
      <c r="F3" s="51" t="s">
        <v>40</v>
      </c>
      <c r="G3" s="51">
        <f>G2</f>
        <v>67.3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44753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opLeftCell="A31"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유봉종, ID : H1700089)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07월 12일 11:14:00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9" sqref="Y19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44753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67</v>
      </c>
      <c r="G12" s="137"/>
      <c r="H12" s="137"/>
      <c r="I12" s="137"/>
      <c r="K12" s="128">
        <f>'개인정보 및 신체계측 입력'!E2</f>
        <v>160.9</v>
      </c>
      <c r="L12" s="129"/>
      <c r="M12" s="122">
        <f>'개인정보 및 신체계측 입력'!G2</f>
        <v>67.3</v>
      </c>
      <c r="N12" s="123"/>
      <c r="O12" s="118" t="s">
        <v>271</v>
      </c>
      <c r="P12" s="112"/>
      <c r="Q12" s="115">
        <f>'개인정보 및 신체계측 입력'!I2</f>
        <v>26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유봉종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68.352000000000004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10.472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21.175999999999998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0.6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0.7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12.7</v>
      </c>
      <c r="L72" s="36" t="s">
        <v>53</v>
      </c>
      <c r="M72" s="36">
        <f>ROUND('DRIs DATA'!K8,1)</f>
        <v>24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316.38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467.63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424.76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354.2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208.84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1930.65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540.41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2000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2020-03-12T06:41:53Z</cp:lastPrinted>
  <dcterms:created xsi:type="dcterms:W3CDTF">2015-06-13T08:19:18Z</dcterms:created>
  <dcterms:modified xsi:type="dcterms:W3CDTF">2022-07-12T02:22:53Z</dcterms:modified>
</cp:coreProperties>
</file>