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<sst xmlns="http://schemas.openxmlformats.org/spreadsheetml/2006/main" count="692" uniqueCount="338">
  <si>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</si>
  <si>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</si>
  <si>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</si>
  <si>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</si>
  <si>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</si>
  <si>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</si>
  <si>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</si>
  <si>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</si>
  <si>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</si>
  <si>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</si>
  <si>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</si>
  <si>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</si>
  <si>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</si>
  <si>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</si>
  <si>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</si>
  <si>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</si>
  <si>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</si>
  <si>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</si>
  <si>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</si>
  <si>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</si>
  <si>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</si>
  <si>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</si>
  <si>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</si>
  <si>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</si>
  <si>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</si>
  <si>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</si>
  <si>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</si>
  <si>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</si>
  <si>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</si>
  <si>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</si>
  <si>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</si>
  <si>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</si>
  <si>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</si>
  <si>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</si>
  <si>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</si>
  <si>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</si>
  <si>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</si>
  <si>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</si>
  <si>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</si>
  <si>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</si>
  <si>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</si>
  <si>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</si>
  <si>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</si>
  <si>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</si>
  <si>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</si>
  <si>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</si>
  <si>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</si>
  <si>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</si>
  <si>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</si>
  <si>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</si>
  <si>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</si>
  <si>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</si>
  <si>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</si>
  <si>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</si>
  <si>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</si>
  <si>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</si>
  <si>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</si>
  <si>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</si>
  <si>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</si>
  <si>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</si>
  <si>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</si>
  <si>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</si>
  <si>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</si>
  <si>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</si>
  <si>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</si>
  <si>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</si>
  <si>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</si>
  <si>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</si>
  <si>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</si>
  <si>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</si>
  <si>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</si>
  <si>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</si>
  <si>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</si>
  <si>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</si>
  <si>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</si>
  <si>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</si>
  <si>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</si>
  <si>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</si>
  <si>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</si>
  <si>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</si>
  <si>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</si>
  <si>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</si>
  <si>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</si>
  <si>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</si>
  <si>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</si>
  <si>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</si>
  <si>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</si>
  <si>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</si>
  <si>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</si>
  <si>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</si>
  <si>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</si>
  <si>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</si>
  <si>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</si>
  <si>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</si>
  <si>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</si>
  <si>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</si>
  <si>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</si>
  <si>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</si>
  <si>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</si>
  <si>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</si>
  <si>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</si>
  <si>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</si>
  <si>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</si>
  <si>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</si>
  <si>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</si>
  <si>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</si>
  <si>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</si>
  <si>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</si>
  <si>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</si>
  <si>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</si>
  <si>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</si>
  <si>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</si>
  <si>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</si>
  <si>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</si>
  <si>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</si>
  <si>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</si>
  <si>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</si>
  <si>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</si>
  <si>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</si>
  <si>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</si>
  <si>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</si>
  <si>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</si>
  <si>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</si>
  <si>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</si>
  <si>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</si>
  <si>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</si>
  <si>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</si>
  <si>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</si>
  <si>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</si>
  <si>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</si>
  <si>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</si>
  <si>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</si>
  <si>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</si>
  <si>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</si>
  <si>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</si>
  <si>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</si>
  <si>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</si>
  <si>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</si>
  <si>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</si>
  <si>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</si>
  <si>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</si>
  <si>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</si>
  <si>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</si>
  <si>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</si>
  <si>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</si>
  <si>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</si>
  <si>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</si>
  <si>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</si>
  <si>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</si>
  <si>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</si>
  <si>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</si>
  <si>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</si>
  <si>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</si>
  <si>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</si>
  <si>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</si>
  <si>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</si>
  <si>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</si>
  <si>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</si>
  <si>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</si>
  <si>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</si>
  <si>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</si>
  <si>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</si>
  <si>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</si>
  <si>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</si>
  <si>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</si>
  <si>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</si>
  <si>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</si>
  <si>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</si>
  <si>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</si>
  <si>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</si>
  <si>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</si>
  <si>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</si>
  <si>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</si>
  <si>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</si>
  <si>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</si>
  <si>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</si>
  <si>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</si>
  <si>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</si>
  <si>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</si>
  <si>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</si>
  <si>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</si>
  <si>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</si>
  <si>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</si>
  <si>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</si>
  <si>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</si>
  <si>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</si>
  <si>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</si>
  <si>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</si>
  <si>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</si>
  <si>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</si>
  <si>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</si>
  <si>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</si>
  <si>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</si>
  <si>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</si>
  <si>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</si>
  <si>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</si>
  <si>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</si>
  <si>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</si>
  <si>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</si>
  <si>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</si>
  <si>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</si>
  <si>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</si>
  <si>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</si>
  <si>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</si>
  <si>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</si>
  <si>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</si>
  <si>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</si>
  <si>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</si>
  <si>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</si>
  <si>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</si>
  <si>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</si>
  <si>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</si>
  <si>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</si>
  <si>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</si>
  <si>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</si>
  <si>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</si>
  <si>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</si>
  <si>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</si>
  <si>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</si>
  <si>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</si>
  <si>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</si>
  <si>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</si>
  <si>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</si>
  <si>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</si>
  <si>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</si>
  <si>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</si>
  <si>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</si>
  <si>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</si>
  <si>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</si>
  <si>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</si>
  <si>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</si>
  <si>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</si>
  <si>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</si>
  <si>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</si>
  <si>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</si>
  <si>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</si>
  <si>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</si>
  <si>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</si>
  <si>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</si>
  <si>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</si>
  <si>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</si>
  <si>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</si>
  <si>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</si>
  <si>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</si>
  <si>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</si>
  <si>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</si>
  <si>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</si>
  <si>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</si>
  <si>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</si>
  <si>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</si>
  <si>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</si>
  <si>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</si>
  <si>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</si>
  <si>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</si>
  <si>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</si>
  <si>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</si>
  <si>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</si>
  <si>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</si>
  <si>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</si>
  <si>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</si>
  <si>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</si>
  <si>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</si>
  <si>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</si>
  <si>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</si>
  <si>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</si>
  <si>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</si>
  <si>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</si>
  <si>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</si>
  <si>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</si>
  <si>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</si>
  <si>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</si>
  <si>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</si>
  <si>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</si>
  <si>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</si>
  <si>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</si>
  <si>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</si>
  <si>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</si>
  <si>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</si>
  <si>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</si>
  <si>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</si>
  <si>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</si>
  <si>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</si>
  <si>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</si>
  <si>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</si>
  <si>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</si>
  <si>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</si>
  <si>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</si>
  <si>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</si>
  <si>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</si>
  <si>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</si>
  <si>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</si>
  <si>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</si>
  <si>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</si>
  <si>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</si>
  <si>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</si>
  <si>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</si>
  <si>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</si>
  <si>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</si>
  <si>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</si>
  <si>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</si>
  <si>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</si>
  <si>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</si>
  <si>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</si>
  <si>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</si>
  <si>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</si>
  <si>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</si>
  <si>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</si>
  <si>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</si>
  <si>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</si>
  <si>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</si>
  <si>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</si>
  <si>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</si>
  <si>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</si>
  <si>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</si>
  <si>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</si>
  <si>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</si>
  <si>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</si>
  <si>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</si>
  <si>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</si>
  <si>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</si>
  <si>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</si>
  <si>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</si>
  <si>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</si>
  <si>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</si>
  <si>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</si>
  <si>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</si>
  <si>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</si>
  <si>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H1700100</t>
  </si>
  <si>
    <t>오미자</t>
  </si>
  <si>
    <t>F</t>
  </si>
  <si>
    <t>(설문지 : FFQ 95문항 설문지, 사용자 : 오미자, ID : H1700100)</t>
  </si>
  <si>
    <t>2022년 12월 21일 10:15:11</t>
  </si>
  <si>
    <t>지용성 비타민</t>
    <phoneticPr fontId="1" type="noConversion"/>
  </si>
  <si>
    <t>비타민A</t>
    <phoneticPr fontId="1" type="noConversion"/>
  </si>
  <si>
    <t>티아민</t>
    <phoneticPr fontId="1" type="noConversion"/>
  </si>
  <si>
    <t>칼슘</t>
    <phoneticPr fontId="1" type="noConversion"/>
  </si>
  <si>
    <t>칼륨</t>
    <phoneticPr fontId="1" type="noConversion"/>
  </si>
  <si>
    <t>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</si>
</sst>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73.669623999999999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310512"/>
        <c:axId val="556208208"/>
      </c:barChart>
      <c:catAx>
        <c:axId val="55731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08208"/>
        <c:crosses val="autoZero"/>
        <c:auto val="1"/>
        <c:lblAlgn val="ctr"/>
        <c:lblOffset val="100"/>
        <c:noMultiLvlLbl val="0"/>
      </c:catAx>
      <c:valAx>
        <c:axId val="55620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31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2.0558727000000001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003496"/>
        <c:axId val="582003888"/>
      </c:barChart>
      <c:catAx>
        <c:axId val="58200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003888"/>
        <c:crosses val="autoZero"/>
        <c:auto val="1"/>
        <c:lblAlgn val="ctr"/>
        <c:lblOffset val="100"/>
        <c:noMultiLvlLbl val="0"/>
      </c:catAx>
      <c:valAx>
        <c:axId val="58200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00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2.4253594999999999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701936"/>
        <c:axId val="185039536"/>
      </c:barChart>
      <c:catAx>
        <c:axId val="18970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39536"/>
        <c:crosses val="autoZero"/>
        <c:auto val="1"/>
        <c:lblAlgn val="ctr"/>
        <c:lblOffset val="100"/>
        <c:noMultiLvlLbl val="0"/>
      </c:catAx>
      <c:valAx>
        <c:axId val="18503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70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1204.3898999999999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970280"/>
        <c:axId val="547973808"/>
      </c:barChart>
      <c:catAx>
        <c:axId val="54797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73808"/>
        <c:crosses val="autoZero"/>
        <c:auto val="1"/>
        <c:lblAlgn val="ctr"/>
        <c:lblOffset val="100"/>
        <c:noMultiLvlLbl val="0"/>
      </c:catAx>
      <c:valAx>
        <c:axId val="54797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97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2967.9926999999998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967536"/>
        <c:axId val="547969888"/>
      </c:barChart>
      <c:catAx>
        <c:axId val="54796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69888"/>
        <c:crosses val="autoZero"/>
        <c:auto val="1"/>
        <c:lblAlgn val="ctr"/>
        <c:lblOffset val="100"/>
        <c:noMultiLvlLbl val="0"/>
      </c:catAx>
      <c:valAx>
        <c:axId val="5479698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96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53.732875999999997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973416"/>
        <c:axId val="547970672"/>
      </c:barChart>
      <c:catAx>
        <c:axId val="54797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70672"/>
        <c:crosses val="autoZero"/>
        <c:auto val="1"/>
        <c:lblAlgn val="ctr"/>
        <c:lblOffset val="100"/>
        <c:noMultiLvlLbl val="0"/>
      </c:catAx>
      <c:valAx>
        <c:axId val="54797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97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141.09469999999999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967928"/>
        <c:axId val="547973024"/>
      </c:barChart>
      <c:catAx>
        <c:axId val="54796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73024"/>
        <c:crosses val="autoZero"/>
        <c:auto val="1"/>
        <c:lblAlgn val="ctr"/>
        <c:lblOffset val="100"/>
        <c:noMultiLvlLbl val="0"/>
      </c:catAx>
      <c:valAx>
        <c:axId val="54797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96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10.554299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966360"/>
        <c:axId val="547968320"/>
      </c:barChart>
      <c:catAx>
        <c:axId val="54796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68320"/>
        <c:crosses val="autoZero"/>
        <c:auto val="1"/>
        <c:lblAlgn val="ctr"/>
        <c:lblOffset val="100"/>
        <c:noMultiLvlLbl val="0"/>
      </c:catAx>
      <c:valAx>
        <c:axId val="547968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96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645.07299999999998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971456"/>
        <c:axId val="547968712"/>
      </c:barChart>
      <c:catAx>
        <c:axId val="54797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68712"/>
        <c:crosses val="autoZero"/>
        <c:auto val="1"/>
        <c:lblAlgn val="ctr"/>
        <c:lblOffset val="100"/>
        <c:noMultiLvlLbl val="0"/>
      </c:catAx>
      <c:valAx>
        <c:axId val="547968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9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9.5433694999999992E-3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971848"/>
        <c:axId val="547972240"/>
      </c:barChart>
      <c:catAx>
        <c:axId val="54797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972240"/>
        <c:crosses val="autoZero"/>
        <c:auto val="1"/>
        <c:lblAlgn val="ctr"/>
        <c:lblOffset val="100"/>
        <c:noMultiLvlLbl val="0"/>
      </c:catAx>
      <c:valAx>
        <c:axId val="54797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97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2.8365154000000001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952384"/>
        <c:axId val="655957872"/>
      </c:barChart>
      <c:catAx>
        <c:axId val="65595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957872"/>
        <c:crosses val="autoZero"/>
        <c:auto val="1"/>
        <c:lblAlgn val="ctr"/>
        <c:lblOffset val="100"/>
        <c:noMultiLvlLbl val="0"/>
      </c:catAx>
      <c:valAx>
        <c:axId val="655957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9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25.519024000000002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10952"/>
        <c:axId val="556212912"/>
      </c:barChart>
      <c:catAx>
        <c:axId val="55621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12912"/>
        <c:crosses val="autoZero"/>
        <c:auto val="1"/>
        <c:lblAlgn val="ctr"/>
        <c:lblOffset val="100"/>
        <c:noMultiLvlLbl val="0"/>
      </c:catAx>
      <c:valAx>
        <c:axId val="55621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1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575.03959999999995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957088"/>
        <c:axId val="655952776"/>
      </c:barChart>
      <c:catAx>
        <c:axId val="65595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952776"/>
        <c:crosses val="autoZero"/>
        <c:auto val="1"/>
        <c:lblAlgn val="ctr"/>
        <c:lblOffset val="100"/>
        <c:noMultiLvlLbl val="0"/>
      </c:catAx>
      <c:valAx>
        <c:axId val="65595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9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86.570999999999998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956696"/>
        <c:axId val="655953168"/>
      </c:barChart>
      <c:catAx>
        <c:axId val="65595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953168"/>
        <c:crosses val="autoZero"/>
        <c:auto val="1"/>
        <c:lblAlgn val="ctr"/>
        <c:lblOffset val="100"/>
        <c:noMultiLvlLbl val="0"/>
      </c:catAx>
      <c:valAx>
        <c:axId val="65595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95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6.78</c:v>
                </c:pt>
                <c:pt idx="1">
                  <c:v>28.417999999999999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5956304"/>
        <c:axId val="655958264"/>
      </c:barChart>
      <c:catAx>
        <c:axId val="65595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958264"/>
        <c:crosses val="autoZero"/>
        <c:auto val="1"/>
        <c:lblAlgn val="ctr"/>
        <c:lblOffset val="100"/>
        <c:noMultiLvlLbl val="0"/>
      </c:catAx>
      <c:valAx>
        <c:axId val="65595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95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13.830111499999999</c:v>
                </c:pt>
                <c:pt idx="1">
                  <c:v>17.293527999999998</c:v>
                </c:pt>
                <c:pt idx="2">
                  <c:v>21.758146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454.46796000000001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959440"/>
        <c:axId val="655953560"/>
      </c:barChart>
      <c:catAx>
        <c:axId val="65595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953560"/>
        <c:crosses val="autoZero"/>
        <c:auto val="1"/>
        <c:lblAlgn val="ctr"/>
        <c:lblOffset val="100"/>
        <c:noMultiLvlLbl val="0"/>
      </c:catAx>
      <c:valAx>
        <c:axId val="655953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95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18.473932000000001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954344"/>
        <c:axId val="655954736"/>
      </c:barChart>
      <c:catAx>
        <c:axId val="65595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954736"/>
        <c:crosses val="autoZero"/>
        <c:auto val="1"/>
        <c:lblAlgn val="ctr"/>
        <c:lblOffset val="100"/>
        <c:noMultiLvlLbl val="0"/>
      </c:catAx>
      <c:valAx>
        <c:axId val="65595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95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69.647999999999996</c:v>
                </c:pt>
                <c:pt idx="1">
                  <c:v>10.72</c:v>
                </c:pt>
                <c:pt idx="2">
                  <c:v>19.632999999999999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8738096"/>
        <c:axId val="548736920"/>
      </c:barChart>
      <c:catAx>
        <c:axId val="54873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36920"/>
        <c:crosses val="autoZero"/>
        <c:auto val="1"/>
        <c:lblAlgn val="ctr"/>
        <c:lblOffset val="100"/>
        <c:noMultiLvlLbl val="0"/>
      </c:catAx>
      <c:valAx>
        <c:axId val="54873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3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1719.2118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38488"/>
        <c:axId val="548737312"/>
      </c:barChart>
      <c:catAx>
        <c:axId val="54873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37312"/>
        <c:crosses val="autoZero"/>
        <c:auto val="1"/>
        <c:lblAlgn val="ctr"/>
        <c:lblOffset val="100"/>
        <c:noMultiLvlLbl val="0"/>
      </c:catAx>
      <c:valAx>
        <c:axId val="548737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3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104.82792000000001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38880"/>
        <c:axId val="548739664"/>
      </c:barChart>
      <c:catAx>
        <c:axId val="54873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39664"/>
        <c:crosses val="autoZero"/>
        <c:auto val="1"/>
        <c:lblAlgn val="ctr"/>
        <c:lblOffset val="100"/>
        <c:noMultiLvlLbl val="0"/>
      </c:catAx>
      <c:valAx>
        <c:axId val="54873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543.91600000000005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40056"/>
        <c:axId val="580999080"/>
      </c:barChart>
      <c:catAx>
        <c:axId val="54874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99080"/>
        <c:crosses val="autoZero"/>
        <c:auto val="1"/>
        <c:lblAlgn val="ctr"/>
        <c:lblOffset val="100"/>
        <c:noMultiLvlLbl val="0"/>
      </c:catAx>
      <c:valAx>
        <c:axId val="58099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4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4.4286136999999997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702720"/>
        <c:axId val="189705464"/>
      </c:barChart>
      <c:catAx>
        <c:axId val="18970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705464"/>
        <c:crosses val="autoZero"/>
        <c:auto val="1"/>
        <c:lblAlgn val="ctr"/>
        <c:lblOffset val="100"/>
        <c:noMultiLvlLbl val="0"/>
      </c:catAx>
      <c:valAx>
        <c:axId val="18970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70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5571.8429999999998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99864"/>
        <c:axId val="581000648"/>
      </c:barChart>
      <c:catAx>
        <c:axId val="58099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000648"/>
        <c:crosses val="autoZero"/>
        <c:auto val="1"/>
        <c:lblAlgn val="ctr"/>
        <c:lblOffset val="100"/>
        <c:noMultiLvlLbl val="0"/>
      </c:catAx>
      <c:valAx>
        <c:axId val="581000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9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16.057268000000001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97512"/>
        <c:axId val="580999472"/>
      </c:barChart>
      <c:catAx>
        <c:axId val="58099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99472"/>
        <c:crosses val="autoZero"/>
        <c:auto val="1"/>
        <c:lblAlgn val="ctr"/>
        <c:lblOffset val="100"/>
        <c:noMultiLvlLbl val="0"/>
      </c:catAx>
      <c:valAx>
        <c:axId val="58099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9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2.2248877999999999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98296"/>
        <c:axId val="581001824"/>
      </c:barChart>
      <c:catAx>
        <c:axId val="58099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001824"/>
        <c:crosses val="autoZero"/>
        <c:auto val="1"/>
        <c:lblAlgn val="ctr"/>
        <c:lblOffset val="100"/>
        <c:noMultiLvlLbl val="0"/>
      </c:catAx>
      <c:valAx>
        <c:axId val="58100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9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217.21375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002712"/>
        <c:axId val="581999968"/>
      </c:barChart>
      <c:catAx>
        <c:axId val="5820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999968"/>
        <c:crosses val="autoZero"/>
        <c:auto val="1"/>
        <c:lblAlgn val="ctr"/>
        <c:lblOffset val="100"/>
        <c:noMultiLvlLbl val="0"/>
      </c:catAx>
      <c:valAx>
        <c:axId val="5819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00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1.2839130999999999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000360"/>
        <c:axId val="582005064"/>
      </c:barChart>
      <c:catAx>
        <c:axId val="58200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005064"/>
        <c:crosses val="autoZero"/>
        <c:auto val="1"/>
        <c:lblAlgn val="ctr"/>
        <c:lblOffset val="100"/>
        <c:noMultiLvlLbl val="0"/>
      </c:catAx>
      <c:valAx>
        <c:axId val="582005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00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15.130595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000752"/>
        <c:axId val="582001144"/>
      </c:barChart>
      <c:catAx>
        <c:axId val="58200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001144"/>
        <c:crosses val="autoZero"/>
        <c:auto val="1"/>
        <c:lblAlgn val="ctr"/>
        <c:lblOffset val="100"/>
        <c:noMultiLvlLbl val="0"/>
      </c:catAx>
      <c:valAx>
        <c:axId val="582001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00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2.2248877999999999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005456"/>
        <c:axId val="582005848"/>
      </c:barChart>
      <c:catAx>
        <c:axId val="58200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005848"/>
        <c:crosses val="autoZero"/>
        <c:auto val="1"/>
        <c:lblAlgn val="ctr"/>
        <c:lblOffset val="100"/>
        <c:noMultiLvlLbl val="0"/>
      </c:catAx>
      <c:valAx>
        <c:axId val="58200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00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473.89400000000001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999184"/>
        <c:axId val="582006240"/>
      </c:barChart>
      <c:catAx>
        <c:axId val="5819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006240"/>
        <c:crosses val="autoZero"/>
        <c:auto val="1"/>
        <c:lblAlgn val="ctr"/>
        <c:lblOffset val="100"/>
        <c:noMultiLvlLbl val="0"/>
      </c:catAx>
      <c:valAx>
        <c:axId val="58200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9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12.682582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001928"/>
        <c:axId val="582004672"/>
      </c:barChart>
      <c:catAx>
        <c:axId val="5820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004672"/>
        <c:crosses val="autoZero"/>
        <c:auto val="1"/>
        <c:lblAlgn val="ctr"/>
        <c:lblOffset val="100"/>
        <c:noMultiLvlLbl val="0"/>
      </c:catAx>
      <c:valAx>
        <c:axId val="58200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0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오미자, ID : H1700100)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12월 21일 10:15:11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1719.2118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73.669623999999999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25.519024000000002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69.647999999999996</v>
      </c>
      <c r="G8" s="59">
        <f>'DRIs DATA 입력'!G8</f>
        <v>10.72</v>
      </c>
      <c r="H8" s="59">
        <f>'DRIs DATA 입력'!H8</f>
        <v>19.632999999999999</v>
      </c>
      <c r="I8" s="46"/>
      <c r="J8" s="59" t="s">
        <v>216</v>
      </c>
      <c r="K8" s="59">
        <f>'DRIs DATA 입력'!K8</f>
        <v>6.78</v>
      </c>
      <c r="L8" s="59">
        <f>'DRIs DATA 입력'!L8</f>
        <v>28.417999999999999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454.46796000000001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18.473932000000001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4.4286136999999997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217.21375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104.82792000000001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1.6650412000000001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1.2839130999999999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15.130595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2.2248877999999999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473.89400000000001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12.682582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2.0558727000000001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2.4253594999999999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543.91600000000005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1204.3898999999999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5571.8429999999998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2967.9926999999998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53.732875999999997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141.09469999999999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16.057268000000001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10.554299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645.07299999999998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9.5433694999999992E-3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2.8365154000000001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575.03959999999995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86.570999999999998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4" sqref="F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330</v>
      </c>
      <c r="G1" s="62" t="s">
        <v>276</v>
      </c>
      <c r="H1" s="61" t="s">
        <v>331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3">
      <c r="A6" s="65" t="s">
        <v>278</v>
      </c>
      <c r="B6" s="65">
        <v>1600</v>
      </c>
      <c r="C6" s="65">
        <v>1719.2118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40</v>
      </c>
      <c r="P6" s="65">
        <v>45</v>
      </c>
      <c r="Q6" s="65">
        <v>0</v>
      </c>
      <c r="R6" s="65">
        <v>0</v>
      </c>
      <c r="S6" s="65">
        <v>73.669623999999999</v>
      </c>
      <c r="U6" s="65" t="s">
        <v>293</v>
      </c>
      <c r="V6" s="65">
        <v>0</v>
      </c>
      <c r="W6" s="65">
        <v>0</v>
      </c>
      <c r="X6" s="65">
        <v>20</v>
      </c>
      <c r="Y6" s="65">
        <v>0</v>
      </c>
      <c r="Z6" s="65">
        <v>25.519024000000002</v>
      </c>
    </row>
    <row r="7" spans="1:27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3">
      <c r="E8" s="65" t="s">
        <v>295</v>
      </c>
      <c r="F8" s="65">
        <v>69.647999999999996</v>
      </c>
      <c r="G8" s="65">
        <v>10.72</v>
      </c>
      <c r="H8" s="65">
        <v>19.632999999999999</v>
      </c>
      <c r="J8" s="65" t="s">
        <v>295</v>
      </c>
      <c r="K8" s="65">
        <v>6.78</v>
      </c>
      <c r="L8" s="65">
        <v>28.417999999999999</v>
      </c>
    </row>
    <row r="13" spans="1:27" x14ac:dyDescent="0.3">
      <c r="A13" s="66" t="s">
        <v>332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333</v>
      </c>
      <c r="B14" s="67"/>
      <c r="C14" s="67"/>
      <c r="D14" s="67"/>
      <c r="E14" s="67"/>
      <c r="F14" s="67"/>
      <c r="H14" s="67" t="s">
        <v>296</v>
      </c>
      <c r="I14" s="67"/>
      <c r="J14" s="67"/>
      <c r="K14" s="67"/>
      <c r="L14" s="67"/>
      <c r="M14" s="67"/>
      <c r="O14" s="67" t="s">
        <v>297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3">
      <c r="A16" s="65" t="s">
        <v>299</v>
      </c>
      <c r="B16" s="65">
        <v>410</v>
      </c>
      <c r="C16" s="65">
        <v>550</v>
      </c>
      <c r="D16" s="65">
        <v>0</v>
      </c>
      <c r="E16" s="65">
        <v>3000</v>
      </c>
      <c r="F16" s="65">
        <v>454.46796000000001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18.473932000000001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4.4286136999999997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217.21375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301</v>
      </c>
      <c r="B24" s="67"/>
      <c r="C24" s="67"/>
      <c r="D24" s="67"/>
      <c r="E24" s="67"/>
      <c r="F24" s="67"/>
      <c r="H24" s="67" t="s">
        <v>334</v>
      </c>
      <c r="I24" s="67"/>
      <c r="J24" s="67"/>
      <c r="K24" s="67"/>
      <c r="L24" s="67"/>
      <c r="M24" s="67"/>
      <c r="O24" s="67" t="s">
        <v>302</v>
      </c>
      <c r="P24" s="67"/>
      <c r="Q24" s="67"/>
      <c r="R24" s="67"/>
      <c r="S24" s="67"/>
      <c r="T24" s="67"/>
      <c r="V24" s="67" t="s">
        <v>303</v>
      </c>
      <c r="W24" s="67"/>
      <c r="X24" s="67"/>
      <c r="Y24" s="67"/>
      <c r="Z24" s="67"/>
      <c r="AA24" s="67"/>
      <c r="AC24" s="67" t="s">
        <v>304</v>
      </c>
      <c r="AD24" s="67"/>
      <c r="AE24" s="67"/>
      <c r="AF24" s="67"/>
      <c r="AG24" s="67"/>
      <c r="AH24" s="67"/>
      <c r="AJ24" s="67" t="s">
        <v>305</v>
      </c>
      <c r="AK24" s="67"/>
      <c r="AL24" s="67"/>
      <c r="AM24" s="67"/>
      <c r="AN24" s="67"/>
      <c r="AO24" s="67"/>
      <c r="AQ24" s="67" t="s">
        <v>306</v>
      </c>
      <c r="AR24" s="67"/>
      <c r="AS24" s="67"/>
      <c r="AT24" s="67"/>
      <c r="AU24" s="67"/>
      <c r="AV24" s="67"/>
      <c r="AX24" s="67" t="s">
        <v>307</v>
      </c>
      <c r="AY24" s="67"/>
      <c r="AZ24" s="67"/>
      <c r="BA24" s="67"/>
      <c r="BB24" s="67"/>
      <c r="BC24" s="67"/>
      <c r="BE24" s="67" t="s">
        <v>308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104.82792000000001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1.6650412000000001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1.2839130999999999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15.130595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2.2248877999999999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473.89400000000001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12.682582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2.0558727000000001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2.4253594999999999</v>
      </c>
    </row>
    <row r="33" spans="1:68" x14ac:dyDescent="0.3">
      <c r="A33" s="66" t="s">
        <v>310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335</v>
      </c>
      <c r="B34" s="67"/>
      <c r="C34" s="67"/>
      <c r="D34" s="67"/>
      <c r="E34" s="67"/>
      <c r="F34" s="67"/>
      <c r="H34" s="67" t="s">
        <v>311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336</v>
      </c>
      <c r="W34" s="67"/>
      <c r="X34" s="67"/>
      <c r="Y34" s="67"/>
      <c r="Z34" s="67"/>
      <c r="AA34" s="67"/>
      <c r="AC34" s="67" t="s">
        <v>312</v>
      </c>
      <c r="AD34" s="67"/>
      <c r="AE34" s="67"/>
      <c r="AF34" s="67"/>
      <c r="AG34" s="67"/>
      <c r="AH34" s="67"/>
      <c r="AJ34" s="67" t="s">
        <v>313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543.91600000000005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1204.3898999999999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5571.8429999999998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2967.9926999999998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53.732875999999997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141.09469999999999</v>
      </c>
    </row>
    <row r="43" spans="1:68" x14ac:dyDescent="0.3">
      <c r="A43" s="66" t="s">
        <v>314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337</v>
      </c>
      <c r="B44" s="67"/>
      <c r="C44" s="67"/>
      <c r="D44" s="67"/>
      <c r="E44" s="67"/>
      <c r="F44" s="67"/>
      <c r="H44" s="67" t="s">
        <v>315</v>
      </c>
      <c r="I44" s="67"/>
      <c r="J44" s="67"/>
      <c r="K44" s="67"/>
      <c r="L44" s="67"/>
      <c r="M44" s="67"/>
      <c r="O44" s="67" t="s">
        <v>316</v>
      </c>
      <c r="P44" s="67"/>
      <c r="Q44" s="67"/>
      <c r="R44" s="67"/>
      <c r="S44" s="67"/>
      <c r="T44" s="67"/>
      <c r="V44" s="67" t="s">
        <v>317</v>
      </c>
      <c r="W44" s="67"/>
      <c r="X44" s="67"/>
      <c r="Y44" s="67"/>
      <c r="Z44" s="67"/>
      <c r="AA44" s="67"/>
      <c r="AC44" s="67" t="s">
        <v>318</v>
      </c>
      <c r="AD44" s="67"/>
      <c r="AE44" s="67"/>
      <c r="AF44" s="67"/>
      <c r="AG44" s="67"/>
      <c r="AH44" s="67"/>
      <c r="AJ44" s="67" t="s">
        <v>319</v>
      </c>
      <c r="AK44" s="67"/>
      <c r="AL44" s="67"/>
      <c r="AM44" s="67"/>
      <c r="AN44" s="67"/>
      <c r="AO44" s="67"/>
      <c r="AQ44" s="67" t="s">
        <v>320</v>
      </c>
      <c r="AR44" s="67"/>
      <c r="AS44" s="67"/>
      <c r="AT44" s="67"/>
      <c r="AU44" s="67"/>
      <c r="AV44" s="67"/>
      <c r="AX44" s="67" t="s">
        <v>321</v>
      </c>
      <c r="AY44" s="67"/>
      <c r="AZ44" s="67"/>
      <c r="BA44" s="67"/>
      <c r="BB44" s="67"/>
      <c r="BC44" s="67"/>
      <c r="BE44" s="67" t="s">
        <v>322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16.057268000000001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10.554299</v>
      </c>
      <c r="O46" s="65" t="s">
        <v>323</v>
      </c>
      <c r="P46" s="65">
        <v>600</v>
      </c>
      <c r="Q46" s="65">
        <v>800</v>
      </c>
      <c r="R46" s="65">
        <v>0</v>
      </c>
      <c r="S46" s="65">
        <v>10000</v>
      </c>
      <c r="T46" s="65">
        <v>645.07299999999998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9.5433694999999992E-3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2.8365154000000001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575.03959999999995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86.570999999999998</v>
      </c>
      <c r="AX46" s="65" t="s">
        <v>324</v>
      </c>
      <c r="AY46" s="65"/>
      <c r="AZ46" s="65"/>
      <c r="BA46" s="65"/>
      <c r="BB46" s="65"/>
      <c r="BC46" s="65"/>
      <c r="BE46" s="65" t="s">
        <v>325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9" sqref="F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327</v>
      </c>
      <c r="B2" s="61" t="s">
        <v>328</v>
      </c>
      <c r="C2" s="61" t="s">
        <v>329</v>
      </c>
      <c r="D2" s="61">
        <v>65</v>
      </c>
      <c r="E2" s="61">
        <v>1719.2118</v>
      </c>
      <c r="F2" s="61">
        <v>261.34399999999999</v>
      </c>
      <c r="G2" s="61">
        <v>40.223647999999997</v>
      </c>
      <c r="H2" s="61">
        <v>24.213448</v>
      </c>
      <c r="I2" s="61">
        <v>16.010202</v>
      </c>
      <c r="J2" s="61">
        <v>73.669623999999999</v>
      </c>
      <c r="K2" s="61">
        <v>38.486136999999999</v>
      </c>
      <c r="L2" s="61">
        <v>35.183489999999999</v>
      </c>
      <c r="M2" s="61">
        <v>25.519024000000002</v>
      </c>
      <c r="N2" s="61">
        <v>3.6256917</v>
      </c>
      <c r="O2" s="61">
        <v>14.638836</v>
      </c>
      <c r="P2" s="61">
        <v>743.32903999999996</v>
      </c>
      <c r="Q2" s="61">
        <v>23.499865</v>
      </c>
      <c r="R2" s="61">
        <v>454.46796000000001</v>
      </c>
      <c r="S2" s="61">
        <v>92.79468</v>
      </c>
      <c r="T2" s="61">
        <v>4340.0796</v>
      </c>
      <c r="U2" s="61">
        <v>4.4286136999999997</v>
      </c>
      <c r="V2" s="61">
        <v>18.473932000000001</v>
      </c>
      <c r="W2" s="61">
        <v>217.21375</v>
      </c>
      <c r="X2" s="61">
        <v>104.82792000000001</v>
      </c>
      <c r="Y2" s="61">
        <v>1.6650412000000001</v>
      </c>
      <c r="Z2" s="61">
        <v>1.2839130999999999</v>
      </c>
      <c r="AA2" s="61">
        <v>15.130595</v>
      </c>
      <c r="AB2" s="61">
        <v>2.2248877999999999</v>
      </c>
      <c r="AC2" s="61">
        <v>473.89400000000001</v>
      </c>
      <c r="AD2" s="61">
        <v>12.682582</v>
      </c>
      <c r="AE2" s="61">
        <v>2.0558727000000001</v>
      </c>
      <c r="AF2" s="61">
        <v>2.4253594999999999</v>
      </c>
      <c r="AG2" s="61">
        <v>543.91600000000005</v>
      </c>
      <c r="AH2" s="61">
        <v>308.51855</v>
      </c>
      <c r="AI2" s="61">
        <v>235.39746</v>
      </c>
      <c r="AJ2" s="61">
        <v>1204.3898999999999</v>
      </c>
      <c r="AK2" s="61">
        <v>5571.8429999999998</v>
      </c>
      <c r="AL2" s="61">
        <v>53.732875999999997</v>
      </c>
      <c r="AM2" s="61">
        <v>2967.9926999999998</v>
      </c>
      <c r="AN2" s="61">
        <v>141.09469999999999</v>
      </c>
      <c r="AO2" s="61">
        <v>16.057268000000001</v>
      </c>
      <c r="AP2" s="61">
        <v>11.087709</v>
      </c>
      <c r="AQ2" s="61">
        <v>4.9695587000000003</v>
      </c>
      <c r="AR2" s="61">
        <v>10.554299</v>
      </c>
      <c r="AS2" s="61">
        <v>645.07299999999998</v>
      </c>
      <c r="AT2" s="61">
        <v>9.5433694999999992E-3</v>
      </c>
      <c r="AU2" s="61">
        <v>2.8365154000000001</v>
      </c>
      <c r="AV2" s="61">
        <v>575.03959999999995</v>
      </c>
      <c r="AW2" s="61">
        <v>86.570999999999998</v>
      </c>
      <c r="AX2" s="61">
        <v>8.8186979999999998E-2</v>
      </c>
      <c r="AY2" s="61">
        <v>1.3445075</v>
      </c>
      <c r="AZ2" s="61">
        <v>319.5154</v>
      </c>
      <c r="BA2" s="61">
        <v>52.902380000000001</v>
      </c>
      <c r="BB2" s="61">
        <v>13.830111499999999</v>
      </c>
      <c r="BC2" s="61">
        <v>17.293527999999998</v>
      </c>
      <c r="BD2" s="61">
        <v>21.758146</v>
      </c>
      <c r="BE2" s="61">
        <v>1.8640350000000001</v>
      </c>
      <c r="BF2" s="61">
        <v>10.123999</v>
      </c>
      <c r="BG2" s="61">
        <v>4.5795576000000001E-4</v>
      </c>
      <c r="BH2" s="61">
        <v>5.8827304999999996E-4</v>
      </c>
      <c r="BI2" s="61">
        <v>1.2274262000000001E-3</v>
      </c>
      <c r="BJ2" s="61">
        <v>4.3221969999999998E-2</v>
      </c>
      <c r="BK2" s="61">
        <v>3.5227366999999997E-5</v>
      </c>
      <c r="BL2" s="61">
        <v>0.12379819</v>
      </c>
      <c r="BM2" s="61">
        <v>2.2766929</v>
      </c>
      <c r="BN2" s="61">
        <v>0.41418964000000003</v>
      </c>
      <c r="BO2" s="61">
        <v>45.510295999999997</v>
      </c>
      <c r="BP2" s="61">
        <v>6.3900385000000002</v>
      </c>
      <c r="BQ2" s="61">
        <v>11.840906</v>
      </c>
      <c r="BR2" s="61">
        <v>50.238970000000002</v>
      </c>
      <c r="BS2" s="61">
        <v>52.875785999999998</v>
      </c>
      <c r="BT2" s="61">
        <v>6.3631773000000003</v>
      </c>
      <c r="BU2" s="61">
        <v>6.6980910000000005E-2</v>
      </c>
      <c r="BV2" s="61">
        <v>8.9287296000000002E-2</v>
      </c>
      <c r="BW2" s="61">
        <v>0.41682376999999998</v>
      </c>
      <c r="BX2" s="61">
        <v>1.5074425</v>
      </c>
      <c r="BY2" s="61">
        <v>0.16079684</v>
      </c>
      <c r="BZ2" s="61">
        <v>5.102339E-4</v>
      </c>
      <c r="CA2" s="61">
        <v>0.99069850000000004</v>
      </c>
      <c r="CB2" s="61">
        <v>5.1939577000000001E-2</v>
      </c>
      <c r="CC2" s="61">
        <v>0.25482399999999999</v>
      </c>
      <c r="CD2" s="61">
        <v>2.9115962999999998</v>
      </c>
      <c r="CE2" s="61">
        <v>9.7325999999999996E-2</v>
      </c>
      <c r="CF2" s="61">
        <v>0.41936245999999999</v>
      </c>
      <c r="CG2" s="61">
        <v>2.4750000000000001E-7</v>
      </c>
      <c r="CH2" s="61">
        <v>4.0634718E-2</v>
      </c>
      <c r="CI2" s="61">
        <v>3.1870589999999999E-3</v>
      </c>
      <c r="CJ2" s="61">
        <v>6.4066114000000001</v>
      </c>
      <c r="CK2" s="61">
        <v>2.6951762000000001E-2</v>
      </c>
      <c r="CL2" s="61">
        <v>0.82265299999999997</v>
      </c>
      <c r="CM2" s="61">
        <v>2.3581789</v>
      </c>
      <c r="CN2" s="61">
        <v>3086.2350000000001</v>
      </c>
      <c r="CO2" s="61">
        <v>5379.5349999999999</v>
      </c>
      <c r="CP2" s="61">
        <v>4007.4358000000002</v>
      </c>
      <c r="CQ2" s="61">
        <v>1187.5301999999999</v>
      </c>
      <c r="CR2" s="61">
        <v>682.64800000000002</v>
      </c>
      <c r="CS2" s="61">
        <v>365.51186999999999</v>
      </c>
      <c r="CT2" s="61">
        <v>3175.9520000000002</v>
      </c>
      <c r="CU2" s="61">
        <v>2128.5886</v>
      </c>
      <c r="CV2" s="61">
        <v>1002.66724</v>
      </c>
      <c r="CW2" s="61">
        <v>2498.1477</v>
      </c>
      <c r="CX2" s="61">
        <v>721.88189999999997</v>
      </c>
      <c r="CY2" s="61">
        <v>3519.9688000000001</v>
      </c>
      <c r="CZ2" s="61">
        <v>1779.5727999999999</v>
      </c>
      <c r="DA2" s="61">
        <v>5105.991</v>
      </c>
      <c r="DB2" s="61">
        <v>4126.3249999999998</v>
      </c>
      <c r="DC2" s="61">
        <v>7756.1742999999997</v>
      </c>
      <c r="DD2" s="61">
        <v>12771.433000000001</v>
      </c>
      <c r="DE2" s="61">
        <v>2894.4058</v>
      </c>
      <c r="DF2" s="61">
        <v>4769.9570000000003</v>
      </c>
      <c r="DG2" s="61">
        <v>3023.6669999999999</v>
      </c>
      <c r="DH2" s="61">
        <v>208.5402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52.902380000000001</v>
      </c>
      <c r="B6">
        <f>BB2</f>
        <v>13.830111499999999</v>
      </c>
      <c r="C6">
        <f>BC2</f>
        <v>17.293527999999998</v>
      </c>
      <c r="D6">
        <f>BD2</f>
        <v>21.758146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21161</v>
      </c>
      <c r="C2" s="56">
        <f ca="1">YEAR(TODAY())-YEAR(B2)+IF(TODAY()&gt;=DATE(YEAR(TODAY()),MONTH(B2),DAY(B2)),0,-1)</f>
        <v>65</v>
      </c>
      <c r="E2" s="52">
        <v>152.19999999999999</v>
      </c>
      <c r="F2" s="53" t="s">
        <v>39</v>
      </c>
      <c r="G2" s="52">
        <v>48.4</v>
      </c>
      <c r="H2" s="51" t="s">
        <v>41</v>
      </c>
      <c r="I2" s="72">
        <f>ROUND(G3/E3^2,1)</f>
        <v>20.9</v>
      </c>
    </row>
    <row r="3" spans="1:9" x14ac:dyDescent="0.3">
      <c r="E3" s="51">
        <f>E2/100</f>
        <v>1.5219999999999998</v>
      </c>
      <c r="F3" s="51" t="s">
        <v>40</v>
      </c>
      <c r="G3" s="51">
        <f>G2</f>
        <v>48.4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오미자, ID : H1700100)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12월 21일 10:15:11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326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44915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65</v>
      </c>
      <c r="G12" s="94"/>
      <c r="H12" s="94"/>
      <c r="I12" s="94"/>
      <c r="K12" s="123">
        <f>'개인정보 및 신체계측 입력'!E2</f>
        <v>152.19999999999999</v>
      </c>
      <c r="L12" s="124"/>
      <c r="M12" s="117">
        <f>'개인정보 및 신체계측 입력'!G2</f>
        <v>48.4</v>
      </c>
      <c r="N12" s="118"/>
      <c r="O12" s="113" t="s">
        <v>271</v>
      </c>
      <c r="P12" s="107"/>
      <c r="Q12" s="90">
        <f>'개인정보 및 신체계측 입력'!I2</f>
        <v>20.9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오미자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69.647999999999996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10.72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19.632999999999999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28.4</v>
      </c>
      <c r="L72" s="36" t="s">
        <v>53</v>
      </c>
      <c r="M72" s="36">
        <f>ROUND('DRIs DATA'!K8,1)</f>
        <v>6.8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60.6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153.94999999999999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104.83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148.33000000000001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67.989999999999995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371.46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160.57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2022-12-21T01:18:38Z</dcterms:modified>
</cp:coreProperties>
</file>