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<sst xmlns="http://schemas.openxmlformats.org/spreadsheetml/2006/main" count="692" uniqueCount="360">
  <si>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</si>
  <si>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</si>
  <si>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</si>
  <si>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</si>
  <si>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</si>
  <si>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</si>
  <si>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</si>
  <si>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</si>
  <si>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</si>
  <si>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</si>
  <si>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</si>
  <si>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</si>
  <si>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</si>
  <si>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</si>
  <si>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</si>
  <si>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</si>
  <si>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</si>
  <si>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</si>
  <si>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</si>
  <si>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</si>
  <si>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</si>
  <si>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</si>
  <si>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</si>
  <si>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</si>
  <si>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</si>
  <si>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</si>
  <si>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</si>
  <si>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</si>
  <si>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</si>
  <si>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</si>
  <si>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</si>
  <si>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</si>
  <si>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</si>
  <si>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</si>
  <si>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</si>
  <si>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</si>
  <si>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</si>
  <si>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</si>
  <si>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</si>
  <si>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</si>
  <si>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</si>
  <si>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</si>
  <si>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</si>
  <si>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</si>
  <si>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</si>
  <si>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</si>
  <si>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</si>
  <si>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</si>
  <si>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</si>
  <si>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</si>
  <si>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</si>
  <si>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</si>
  <si>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</si>
  <si>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</si>
  <si>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</si>
  <si>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</si>
  <si>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</si>
  <si>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</si>
  <si>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</si>
  <si>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</si>
  <si>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</si>
  <si>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</si>
  <si>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</si>
  <si>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</si>
  <si>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</si>
  <si>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</si>
  <si>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</si>
  <si>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</si>
  <si>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</si>
  <si>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</si>
  <si>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</si>
  <si>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</si>
  <si>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</si>
  <si>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</si>
  <si>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</si>
  <si>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</si>
  <si>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</si>
  <si>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</si>
  <si>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</si>
  <si>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</si>
  <si>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</si>
  <si>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</si>
  <si>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</si>
  <si>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</si>
  <si>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</si>
  <si>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</si>
  <si>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</si>
  <si>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</si>
  <si>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</si>
  <si>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</si>
  <si>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</si>
  <si>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</si>
  <si>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</si>
  <si>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</si>
  <si>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</si>
  <si>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</si>
  <si>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</si>
  <si>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</si>
  <si>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</si>
  <si>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</si>
  <si>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</si>
  <si>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</si>
  <si>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</si>
  <si>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</si>
  <si>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</si>
  <si>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</si>
  <si>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</si>
  <si>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</si>
  <si>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</si>
  <si>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</si>
  <si>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</si>
  <si>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</si>
  <si>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</si>
  <si>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</si>
  <si>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</si>
  <si>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</si>
  <si>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</si>
  <si>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</si>
  <si>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</si>
  <si>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</si>
  <si>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</si>
  <si>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</si>
  <si>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</si>
  <si>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</si>
  <si>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</si>
  <si>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</si>
  <si>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</si>
  <si>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</si>
  <si>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</si>
  <si>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</si>
  <si>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</si>
  <si>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</si>
  <si>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</si>
  <si>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</si>
  <si>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</si>
  <si>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</si>
  <si>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</si>
  <si>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</si>
  <si>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</si>
  <si>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</si>
  <si>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</si>
  <si>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</si>
  <si>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</si>
  <si>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</si>
  <si>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</si>
  <si>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</si>
  <si>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</si>
  <si>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</si>
  <si>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</si>
  <si>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</si>
  <si>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</si>
  <si>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</si>
  <si>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</si>
  <si>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</si>
  <si>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</si>
  <si>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</si>
  <si>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</si>
  <si>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</si>
  <si>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</si>
  <si>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</si>
  <si>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</si>
  <si>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</si>
  <si>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</si>
  <si>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</si>
  <si>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</si>
  <si>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</si>
  <si>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</si>
  <si>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</si>
  <si>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</si>
  <si>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</si>
  <si>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</si>
  <si>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</si>
  <si>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</si>
  <si>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</si>
  <si>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</si>
  <si>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</si>
  <si>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</si>
  <si>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</si>
  <si>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</si>
  <si>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</si>
  <si>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</si>
  <si>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</si>
  <si>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</si>
  <si>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</si>
  <si>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</si>
  <si>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</si>
  <si>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</si>
  <si>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</si>
  <si>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</si>
  <si>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</si>
  <si>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</si>
  <si>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</si>
  <si>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</si>
  <si>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</si>
  <si>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</si>
  <si>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</si>
  <si>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</si>
  <si>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</si>
  <si>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</si>
  <si>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</si>
  <si>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</si>
  <si>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</si>
  <si>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</si>
  <si>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</si>
  <si>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</si>
  <si>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</si>
  <si>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</si>
  <si>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</si>
  <si>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</si>
  <si>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</si>
  <si>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</si>
  <si>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</si>
  <si>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</si>
  <si>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</si>
  <si>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</si>
  <si>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</si>
  <si>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</si>
  <si>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</si>
  <si>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</si>
  <si>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</si>
  <si>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</si>
  <si>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</si>
  <si>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</si>
  <si>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</si>
  <si>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</si>
  <si>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</si>
  <si>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</si>
  <si>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</si>
  <si>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</si>
  <si>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</si>
  <si>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</si>
  <si>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</si>
  <si>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</si>
  <si>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</si>
  <si>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</si>
  <si>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</si>
  <si>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</si>
  <si>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</si>
  <si>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</si>
  <si>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</si>
  <si>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</si>
  <si>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</si>
  <si>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</si>
  <si>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</si>
  <si>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</si>
  <si>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</si>
  <si>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</si>
  <si>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</si>
  <si>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</si>
  <si>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</si>
  <si>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</si>
  <si>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</si>
  <si>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</si>
  <si>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</si>
  <si>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</si>
  <si>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</si>
  <si>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</si>
  <si>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</si>
  <si>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</si>
  <si>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</si>
  <si>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</si>
  <si>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</si>
  <si>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</si>
  <si>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</si>
  <si>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</si>
  <si>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</si>
  <si>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</si>
  <si>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</si>
  <si>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</si>
  <si>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</si>
  <si>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</si>
  <si>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</si>
  <si>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</si>
  <si>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</si>
  <si>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</si>
  <si>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</si>
  <si>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에너지(kcal)</t>
    <phoneticPr fontId="1" type="noConversion"/>
  </si>
  <si>
    <t>섭취비율</t>
    <phoneticPr fontId="1" type="noConversion"/>
  </si>
  <si>
    <t>비타민B6</t>
    <phoneticPr fontId="1" type="noConversion"/>
  </si>
  <si>
    <t>비타민E</t>
    <phoneticPr fontId="1" type="noConversion"/>
  </si>
  <si>
    <t>니아신</t>
    <phoneticPr fontId="1" type="noConversion"/>
  </si>
  <si>
    <t>다량 무기질</t>
    <phoneticPr fontId="1" type="noConversion"/>
  </si>
  <si>
    <t>망간</t>
    <phoneticPr fontId="1" type="noConversion"/>
  </si>
  <si>
    <t>적정비율(최대)</t>
    <phoneticPr fontId="1" type="noConversion"/>
  </si>
  <si>
    <t>구리(ug/일)</t>
    <phoneticPr fontId="1" type="noConversion"/>
  </si>
  <si>
    <t>H1700111</t>
  </si>
  <si>
    <t>김수연</t>
  </si>
  <si>
    <t>F</t>
  </si>
  <si>
    <t>정보</t>
    <phoneticPr fontId="1" type="noConversion"/>
  </si>
  <si>
    <t>(설문지 : FFQ 95문항 설문지, 사용자 : 김수연, ID : H1700111)</t>
  </si>
  <si>
    <t>출력시각</t>
    <phoneticPr fontId="1" type="noConversion"/>
  </si>
  <si>
    <t>2023년 07월 13일 15:21:42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</si>
  <si>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</si>
  <si>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</si>
  <si>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</si>
  <si>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</si>
  <si>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</si>
  <si>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</si>
  <si>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</si>
  <si>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</si>
  <si>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</si>
  <si>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</si>
  <si>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</si>
  <si>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</si>
  <si>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</si>
  <si>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</si>
  <si>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</si>
  <si>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</si>
  <si>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</si>
  <si>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</si>
  <si>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상한섭취량</t>
    <phoneticPr fontId="1" type="noConversion"/>
  </si>
  <si>
    <t>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</si>
  <si>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</si>
  <si>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</si>
  <si>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</si>
  <si>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</si>
  <si>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</si>
  <si>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</si>
  <si>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</si>
  <si>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</si>
  <si>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</si>
  <si>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충분섭취량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</si>
  <si>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</si>
  <si>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</si>
  <si>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</si>
  <si>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</si>
  <si>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</si>
  <si>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</si>
  <si>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</si>
  <si>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</si>
  <si>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</si>
  <si>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</si>
  <si>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</si>
  <si>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</si>
  <si>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권장섭취량</t>
    <phoneticPr fontId="1" type="noConversion"/>
  </si>
  <si>
    <t>상한섭취량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</si>
  <si>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</si>
  <si>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</si>
  <si>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</si>
  <si>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엽산(μg DFE/일)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</si>
  <si>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</si>
  <si>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</si>
  <si>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</si>
  <si>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</si>
  <si>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</si>
  <si>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상한섭취량</t>
    <phoneticPr fontId="1" type="noConversion"/>
  </si>
  <si>
    <t>권장섭취량</t>
    <phoneticPr fontId="1" type="noConversion"/>
  </si>
  <si>
    <t>평균필요량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</si>
  <si>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</si>
  <si>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</si>
  <si>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</si>
  <si>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</si>
  <si>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</si>
  <si>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</si>
  <si>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</si>
  <si>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</si>
  <si>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</si>
  <si>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충분섭취량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</si>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</sst>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44.290596000000001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082816"/>
        <c:axId val="546078896"/>
      </c:barChart>
      <c:catAx>
        <c:axId val="54608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078896"/>
        <c:crosses val="autoZero"/>
        <c:auto val="1"/>
        <c:lblAlgn val="ctr"/>
        <c:lblOffset val="100"/>
        <c:noMultiLvlLbl val="0"/>
      </c:catAx>
      <c:valAx>
        <c:axId val="546078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08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1.5538927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641744"/>
        <c:axId val="109642136"/>
      </c:barChart>
      <c:catAx>
        <c:axId val="10964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642136"/>
        <c:crosses val="autoZero"/>
        <c:auto val="1"/>
        <c:lblAlgn val="ctr"/>
        <c:lblOffset val="100"/>
        <c:noMultiLvlLbl val="0"/>
      </c:catAx>
      <c:valAx>
        <c:axId val="109642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64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0.37962942999999999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648800"/>
        <c:axId val="557096376"/>
      </c:barChart>
      <c:catAx>
        <c:axId val="10964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096376"/>
        <c:crosses val="autoZero"/>
        <c:auto val="1"/>
        <c:lblAlgn val="ctr"/>
        <c:lblOffset val="100"/>
        <c:noMultiLvlLbl val="0"/>
      </c:catAx>
      <c:valAx>
        <c:axId val="557096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64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699.33954000000006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090104"/>
        <c:axId val="557091280"/>
      </c:barChart>
      <c:catAx>
        <c:axId val="557090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091280"/>
        <c:crosses val="autoZero"/>
        <c:auto val="1"/>
        <c:lblAlgn val="ctr"/>
        <c:lblOffset val="100"/>
        <c:noMultiLvlLbl val="0"/>
      </c:catAx>
      <c:valAx>
        <c:axId val="557091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090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1877.2345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088928"/>
        <c:axId val="557093240"/>
      </c:barChart>
      <c:catAx>
        <c:axId val="55708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093240"/>
        <c:crosses val="autoZero"/>
        <c:auto val="1"/>
        <c:lblAlgn val="ctr"/>
        <c:lblOffset val="100"/>
        <c:noMultiLvlLbl val="0"/>
      </c:catAx>
      <c:valAx>
        <c:axId val="5570932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08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56.434086000000001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094808"/>
        <c:axId val="557095200"/>
      </c:barChart>
      <c:catAx>
        <c:axId val="55709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095200"/>
        <c:crosses val="autoZero"/>
        <c:auto val="1"/>
        <c:lblAlgn val="ctr"/>
        <c:lblOffset val="100"/>
        <c:noMultiLvlLbl val="0"/>
      </c:catAx>
      <c:valAx>
        <c:axId val="55709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09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70.938850000000002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092456"/>
        <c:axId val="557095592"/>
      </c:barChart>
      <c:catAx>
        <c:axId val="55709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095592"/>
        <c:crosses val="autoZero"/>
        <c:auto val="1"/>
        <c:lblAlgn val="ctr"/>
        <c:lblOffset val="100"/>
        <c:noMultiLvlLbl val="0"/>
      </c:catAx>
      <c:valAx>
        <c:axId val="55709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09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6.5123262000000004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094416"/>
        <c:axId val="557093632"/>
      </c:barChart>
      <c:catAx>
        <c:axId val="55709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093632"/>
        <c:crosses val="autoZero"/>
        <c:auto val="1"/>
        <c:lblAlgn val="ctr"/>
        <c:lblOffset val="100"/>
        <c:noMultiLvlLbl val="0"/>
      </c:catAx>
      <c:valAx>
        <c:axId val="557093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09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393.99664000000001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090496"/>
        <c:axId val="557089712"/>
      </c:barChart>
      <c:catAx>
        <c:axId val="55709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089712"/>
        <c:crosses val="autoZero"/>
        <c:auto val="1"/>
        <c:lblAlgn val="ctr"/>
        <c:lblOffset val="100"/>
        <c:noMultiLvlLbl val="0"/>
      </c:catAx>
      <c:valAx>
        <c:axId val="5570897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09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3.6340980000000002E-2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351608"/>
        <c:axId val="555359056"/>
      </c:barChart>
      <c:catAx>
        <c:axId val="55535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359056"/>
        <c:crosses val="autoZero"/>
        <c:auto val="1"/>
        <c:lblAlgn val="ctr"/>
        <c:lblOffset val="100"/>
        <c:noMultiLvlLbl val="0"/>
      </c:catAx>
      <c:valAx>
        <c:axId val="555359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35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1.7020062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356704"/>
        <c:axId val="555354744"/>
      </c:barChart>
      <c:catAx>
        <c:axId val="55535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354744"/>
        <c:crosses val="autoZero"/>
        <c:auto val="1"/>
        <c:lblAlgn val="ctr"/>
        <c:lblOffset val="100"/>
        <c:noMultiLvlLbl val="0"/>
      </c:catAx>
      <c:valAx>
        <c:axId val="555354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35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15.378541999999999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083992"/>
        <c:axId val="546077720"/>
      </c:barChart>
      <c:catAx>
        <c:axId val="54608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077720"/>
        <c:crosses val="autoZero"/>
        <c:auto val="1"/>
        <c:lblAlgn val="ctr"/>
        <c:lblOffset val="100"/>
        <c:noMultiLvlLbl val="0"/>
      </c:catAx>
      <c:valAx>
        <c:axId val="546077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08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121.634224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353960"/>
        <c:axId val="555357096"/>
      </c:barChart>
      <c:catAx>
        <c:axId val="55535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357096"/>
        <c:crosses val="autoZero"/>
        <c:auto val="1"/>
        <c:lblAlgn val="ctr"/>
        <c:lblOffset val="100"/>
        <c:noMultiLvlLbl val="0"/>
      </c:catAx>
      <c:valAx>
        <c:axId val="55535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35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55.145510000000002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355136"/>
        <c:axId val="555355528"/>
      </c:barChart>
      <c:catAx>
        <c:axId val="55535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355528"/>
        <c:crosses val="autoZero"/>
        <c:auto val="1"/>
        <c:lblAlgn val="ctr"/>
        <c:lblOffset val="100"/>
        <c:noMultiLvlLbl val="0"/>
      </c:catAx>
      <c:valAx>
        <c:axId val="555355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35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10.156000000000001</c:v>
                </c:pt>
                <c:pt idx="1">
                  <c:v>15.721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5352000"/>
        <c:axId val="555353568"/>
      </c:barChart>
      <c:catAx>
        <c:axId val="55535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353568"/>
        <c:crosses val="autoZero"/>
        <c:auto val="1"/>
        <c:lblAlgn val="ctr"/>
        <c:lblOffset val="100"/>
        <c:noMultiLvlLbl val="0"/>
      </c:catAx>
      <c:valAx>
        <c:axId val="555353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35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7.9733700000000001</c:v>
                </c:pt>
                <c:pt idx="1">
                  <c:v>10.2433195</c:v>
                </c:pt>
                <c:pt idx="2">
                  <c:v>9.4831710000000005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355.78109999999998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353176"/>
        <c:axId val="555357880"/>
      </c:barChart>
      <c:catAx>
        <c:axId val="55535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357880"/>
        <c:crosses val="autoZero"/>
        <c:auto val="1"/>
        <c:lblAlgn val="ctr"/>
        <c:lblOffset val="100"/>
        <c:noMultiLvlLbl val="0"/>
      </c:catAx>
      <c:valAx>
        <c:axId val="555357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35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14.920591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358664"/>
        <c:axId val="109455344"/>
      </c:barChart>
      <c:catAx>
        <c:axId val="55535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455344"/>
        <c:crosses val="autoZero"/>
        <c:auto val="1"/>
        <c:lblAlgn val="ctr"/>
        <c:lblOffset val="100"/>
        <c:noMultiLvlLbl val="0"/>
      </c:catAx>
      <c:valAx>
        <c:axId val="109455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35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67.346000000000004</c:v>
                </c:pt>
                <c:pt idx="1">
                  <c:v>13.898</c:v>
                </c:pt>
                <c:pt idx="2">
                  <c:v>18.756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09461224"/>
        <c:axId val="109457696"/>
      </c:barChart>
      <c:catAx>
        <c:axId val="10946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457696"/>
        <c:crosses val="autoZero"/>
        <c:auto val="1"/>
        <c:lblAlgn val="ctr"/>
        <c:lblOffset val="100"/>
        <c:noMultiLvlLbl val="0"/>
      </c:catAx>
      <c:valAx>
        <c:axId val="109457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46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1225.3184000000001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458088"/>
        <c:axId val="109455736"/>
      </c:barChart>
      <c:catAx>
        <c:axId val="109458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455736"/>
        <c:crosses val="autoZero"/>
        <c:auto val="1"/>
        <c:lblAlgn val="ctr"/>
        <c:lblOffset val="100"/>
        <c:noMultiLvlLbl val="0"/>
      </c:catAx>
      <c:valAx>
        <c:axId val="109455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458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53.960619999999999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458872"/>
        <c:axId val="109459656"/>
      </c:barChart>
      <c:catAx>
        <c:axId val="109458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459656"/>
        <c:crosses val="autoZero"/>
        <c:auto val="1"/>
        <c:lblAlgn val="ctr"/>
        <c:lblOffset val="100"/>
        <c:noMultiLvlLbl val="0"/>
      </c:catAx>
      <c:valAx>
        <c:axId val="109459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458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266.79489999999998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456128"/>
        <c:axId val="109461616"/>
      </c:barChart>
      <c:catAx>
        <c:axId val="10945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461616"/>
        <c:crosses val="autoZero"/>
        <c:auto val="1"/>
        <c:lblAlgn val="ctr"/>
        <c:lblOffset val="100"/>
        <c:noMultiLvlLbl val="0"/>
      </c:catAx>
      <c:valAx>
        <c:axId val="109461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45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2.4531073999999999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080464"/>
        <c:axId val="399602304"/>
      </c:barChart>
      <c:catAx>
        <c:axId val="54608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602304"/>
        <c:crosses val="autoZero"/>
        <c:auto val="1"/>
        <c:lblAlgn val="ctr"/>
        <c:lblOffset val="100"/>
        <c:noMultiLvlLbl val="0"/>
      </c:catAx>
      <c:valAx>
        <c:axId val="399602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08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4223.9813999999997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460048"/>
        <c:axId val="109460832"/>
      </c:barChart>
      <c:catAx>
        <c:axId val="10946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460832"/>
        <c:crosses val="autoZero"/>
        <c:auto val="1"/>
        <c:lblAlgn val="ctr"/>
        <c:lblOffset val="100"/>
        <c:noMultiLvlLbl val="0"/>
      </c:catAx>
      <c:valAx>
        <c:axId val="109460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46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9.3995870000000004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454560"/>
        <c:axId val="109456520"/>
      </c:barChart>
      <c:catAx>
        <c:axId val="10945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456520"/>
        <c:crosses val="autoZero"/>
        <c:auto val="1"/>
        <c:lblAlgn val="ctr"/>
        <c:lblOffset val="100"/>
        <c:noMultiLvlLbl val="0"/>
      </c:catAx>
      <c:valAx>
        <c:axId val="109456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45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1.1453389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744408"/>
        <c:axId val="548739704"/>
      </c:barChart>
      <c:catAx>
        <c:axId val="54874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739704"/>
        <c:crosses val="autoZero"/>
        <c:auto val="1"/>
        <c:lblAlgn val="ctr"/>
        <c:lblOffset val="100"/>
        <c:noMultiLvlLbl val="0"/>
      </c:catAx>
      <c:valAx>
        <c:axId val="548739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74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153.0556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9601128"/>
        <c:axId val="399601520"/>
      </c:barChart>
      <c:catAx>
        <c:axId val="39960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9601520"/>
        <c:crosses val="autoZero"/>
        <c:auto val="1"/>
        <c:lblAlgn val="ctr"/>
        <c:lblOffset val="100"/>
        <c:noMultiLvlLbl val="0"/>
      </c:catAx>
      <c:valAx>
        <c:axId val="399601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960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1.0020517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644096"/>
        <c:axId val="109645664"/>
      </c:barChart>
      <c:catAx>
        <c:axId val="10964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645664"/>
        <c:crosses val="autoZero"/>
        <c:auto val="1"/>
        <c:lblAlgn val="ctr"/>
        <c:lblOffset val="100"/>
        <c:noMultiLvlLbl val="0"/>
      </c:catAx>
      <c:valAx>
        <c:axId val="109645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64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10.24813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647624"/>
        <c:axId val="109646056"/>
      </c:barChart>
      <c:catAx>
        <c:axId val="10964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646056"/>
        <c:crosses val="autoZero"/>
        <c:auto val="1"/>
        <c:lblAlgn val="ctr"/>
        <c:lblOffset val="100"/>
        <c:noMultiLvlLbl val="0"/>
      </c:catAx>
      <c:valAx>
        <c:axId val="109646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64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1.1453389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646840"/>
        <c:axId val="109648016"/>
      </c:barChart>
      <c:catAx>
        <c:axId val="109646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648016"/>
        <c:crosses val="autoZero"/>
        <c:auto val="1"/>
        <c:lblAlgn val="ctr"/>
        <c:lblOffset val="100"/>
        <c:noMultiLvlLbl val="0"/>
      </c:catAx>
      <c:valAx>
        <c:axId val="109648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646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374.6619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643312"/>
        <c:axId val="109643704"/>
      </c:barChart>
      <c:catAx>
        <c:axId val="10964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643704"/>
        <c:crosses val="autoZero"/>
        <c:auto val="1"/>
        <c:lblAlgn val="ctr"/>
        <c:lblOffset val="100"/>
        <c:noMultiLvlLbl val="0"/>
      </c:catAx>
      <c:valAx>
        <c:axId val="109643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64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4.4848939999999997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644488"/>
        <c:axId val="109645272"/>
      </c:barChart>
      <c:catAx>
        <c:axId val="10964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645272"/>
        <c:crosses val="autoZero"/>
        <c:auto val="1"/>
        <c:lblAlgn val="ctr"/>
        <c:lblOffset val="100"/>
        <c:noMultiLvlLbl val="0"/>
      </c:catAx>
      <c:valAx>
        <c:axId val="109645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644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김수연, ID : H1700111)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07월 13일 15:21:42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1225.3184000000001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44.290596000000001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15.378541999999999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67.346000000000004</v>
      </c>
      <c r="G8" s="59">
        <f>'DRIs DATA 입력'!G8</f>
        <v>13.898</v>
      </c>
      <c r="H8" s="59">
        <f>'DRIs DATA 입력'!H8</f>
        <v>18.756</v>
      </c>
      <c r="I8" s="46"/>
      <c r="J8" s="59" t="s">
        <v>216</v>
      </c>
      <c r="K8" s="59">
        <f>'DRIs DATA 입력'!K8</f>
        <v>10.156000000000001</v>
      </c>
      <c r="L8" s="59">
        <f>'DRIs DATA 입력'!L8</f>
        <v>15.721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355.78109999999998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14.920591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2.4531073999999999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153.0556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53.960619999999999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1.1572468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1.0020517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10.24813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1.1453389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374.6619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4.4848939999999997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1.5538927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0.37962942999999999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266.79489999999998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699.33954000000006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4223.9813999999997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1877.2345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56.434086000000001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70.938850000000002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9.3995870000000004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6.5123262000000004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393.99664000000001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3.6340980000000002E-2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1.7020062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121.634224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55.145510000000002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1" sqref="G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288</v>
      </c>
      <c r="B1" s="61" t="s">
        <v>289</v>
      </c>
      <c r="G1" s="62" t="s">
        <v>290</v>
      </c>
      <c r="H1" s="61" t="s">
        <v>291</v>
      </c>
    </row>
    <row r="3" spans="1:27" x14ac:dyDescent="0.3">
      <c r="A3" s="68" t="s">
        <v>292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293</v>
      </c>
      <c r="B4" s="67"/>
      <c r="C4" s="67"/>
      <c r="E4" s="69" t="s">
        <v>294</v>
      </c>
      <c r="F4" s="70"/>
      <c r="G4" s="70"/>
      <c r="H4" s="71"/>
      <c r="J4" s="69" t="s">
        <v>295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296</v>
      </c>
      <c r="V4" s="67"/>
      <c r="W4" s="67"/>
      <c r="X4" s="67"/>
      <c r="Y4" s="67"/>
      <c r="Z4" s="67"/>
    </row>
    <row r="5" spans="1:27" x14ac:dyDescent="0.3">
      <c r="A5" s="65"/>
      <c r="B5" s="65" t="s">
        <v>297</v>
      </c>
      <c r="C5" s="65" t="s">
        <v>298</v>
      </c>
      <c r="E5" s="65"/>
      <c r="F5" s="65" t="s">
        <v>299</v>
      </c>
      <c r="G5" s="65" t="s">
        <v>300</v>
      </c>
      <c r="H5" s="65" t="s">
        <v>46</v>
      </c>
      <c r="J5" s="65"/>
      <c r="K5" s="65" t="s">
        <v>301</v>
      </c>
      <c r="L5" s="65" t="s">
        <v>302</v>
      </c>
      <c r="N5" s="65"/>
      <c r="O5" s="65" t="s">
        <v>303</v>
      </c>
      <c r="P5" s="65" t="s">
        <v>304</v>
      </c>
      <c r="Q5" s="65" t="s">
        <v>306</v>
      </c>
      <c r="R5" s="65" t="s">
        <v>307</v>
      </c>
      <c r="S5" s="65" t="s">
        <v>308</v>
      </c>
      <c r="U5" s="65"/>
      <c r="V5" s="65" t="s">
        <v>309</v>
      </c>
      <c r="W5" s="65" t="s">
        <v>304</v>
      </c>
      <c r="X5" s="65" t="s">
        <v>305</v>
      </c>
      <c r="Y5" s="65" t="s">
        <v>310</v>
      </c>
      <c r="Z5" s="65" t="s">
        <v>311</v>
      </c>
    </row>
    <row r="6" spans="1:27" x14ac:dyDescent="0.3">
      <c r="A6" s="65" t="s">
        <v>276</v>
      </c>
      <c r="B6" s="65">
        <v>1900</v>
      </c>
      <c r="C6" s="65">
        <v>1225.3184000000001</v>
      </c>
      <c r="E6" s="65" t="s">
        <v>312</v>
      </c>
      <c r="F6" s="65">
        <v>55</v>
      </c>
      <c r="G6" s="65">
        <v>15</v>
      </c>
      <c r="H6" s="65">
        <v>7</v>
      </c>
      <c r="J6" s="65" t="s">
        <v>313</v>
      </c>
      <c r="K6" s="65">
        <v>0.1</v>
      </c>
      <c r="L6" s="65">
        <v>4</v>
      </c>
      <c r="N6" s="65" t="s">
        <v>314</v>
      </c>
      <c r="O6" s="65">
        <v>40</v>
      </c>
      <c r="P6" s="65">
        <v>50</v>
      </c>
      <c r="Q6" s="65">
        <v>0</v>
      </c>
      <c r="R6" s="65">
        <v>0</v>
      </c>
      <c r="S6" s="65">
        <v>44.290596000000001</v>
      </c>
      <c r="U6" s="65" t="s">
        <v>315</v>
      </c>
      <c r="V6" s="65">
        <v>0</v>
      </c>
      <c r="W6" s="65">
        <v>0</v>
      </c>
      <c r="X6" s="65">
        <v>20</v>
      </c>
      <c r="Y6" s="65">
        <v>0</v>
      </c>
      <c r="Z6" s="65">
        <v>15.378541999999999</v>
      </c>
    </row>
    <row r="7" spans="1:27" x14ac:dyDescent="0.3">
      <c r="E7" s="65" t="s">
        <v>283</v>
      </c>
      <c r="F7" s="65">
        <v>65</v>
      </c>
      <c r="G7" s="65">
        <v>30</v>
      </c>
      <c r="H7" s="65">
        <v>20</v>
      </c>
      <c r="J7" s="65" t="s">
        <v>283</v>
      </c>
      <c r="K7" s="65">
        <v>1</v>
      </c>
      <c r="L7" s="65">
        <v>10</v>
      </c>
    </row>
    <row r="8" spans="1:27" x14ac:dyDescent="0.3">
      <c r="E8" s="65" t="s">
        <v>277</v>
      </c>
      <c r="F8" s="65">
        <v>67.346000000000004</v>
      </c>
      <c r="G8" s="65">
        <v>13.898</v>
      </c>
      <c r="H8" s="65">
        <v>18.756</v>
      </c>
      <c r="J8" s="65" t="s">
        <v>277</v>
      </c>
      <c r="K8" s="65">
        <v>10.156000000000001</v>
      </c>
      <c r="L8" s="65">
        <v>15.721</v>
      </c>
    </row>
    <row r="13" spans="1:27" x14ac:dyDescent="0.3">
      <c r="A13" s="66" t="s">
        <v>316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317</v>
      </c>
      <c r="B14" s="67"/>
      <c r="C14" s="67"/>
      <c r="D14" s="67"/>
      <c r="E14" s="67"/>
      <c r="F14" s="67"/>
      <c r="H14" s="67" t="s">
        <v>279</v>
      </c>
      <c r="I14" s="67"/>
      <c r="J14" s="67"/>
      <c r="K14" s="67"/>
      <c r="L14" s="67"/>
      <c r="M14" s="67"/>
      <c r="O14" s="67" t="s">
        <v>318</v>
      </c>
      <c r="P14" s="67"/>
      <c r="Q14" s="67"/>
      <c r="R14" s="67"/>
      <c r="S14" s="67"/>
      <c r="T14" s="67"/>
      <c r="V14" s="67" t="s">
        <v>319</v>
      </c>
      <c r="W14" s="67"/>
      <c r="X14" s="67"/>
      <c r="Y14" s="67"/>
      <c r="Z14" s="67"/>
      <c r="AA14" s="67"/>
    </row>
    <row r="15" spans="1:27" x14ac:dyDescent="0.3">
      <c r="A15" s="65"/>
      <c r="B15" s="65" t="s">
        <v>320</v>
      </c>
      <c r="C15" s="65" t="s">
        <v>304</v>
      </c>
      <c r="D15" s="65" t="s">
        <v>321</v>
      </c>
      <c r="E15" s="65" t="s">
        <v>310</v>
      </c>
      <c r="F15" s="65" t="s">
        <v>298</v>
      </c>
      <c r="H15" s="65"/>
      <c r="I15" s="65" t="s">
        <v>303</v>
      </c>
      <c r="J15" s="65" t="s">
        <v>322</v>
      </c>
      <c r="K15" s="65" t="s">
        <v>323</v>
      </c>
      <c r="L15" s="65" t="s">
        <v>307</v>
      </c>
      <c r="M15" s="65" t="s">
        <v>308</v>
      </c>
      <c r="O15" s="65"/>
      <c r="P15" s="65" t="s">
        <v>320</v>
      </c>
      <c r="Q15" s="65" t="s">
        <v>304</v>
      </c>
      <c r="R15" s="65" t="s">
        <v>305</v>
      </c>
      <c r="S15" s="65" t="s">
        <v>310</v>
      </c>
      <c r="T15" s="65" t="s">
        <v>324</v>
      </c>
      <c r="V15" s="65"/>
      <c r="W15" s="65" t="s">
        <v>320</v>
      </c>
      <c r="X15" s="65" t="s">
        <v>304</v>
      </c>
      <c r="Y15" s="65" t="s">
        <v>305</v>
      </c>
      <c r="Z15" s="65" t="s">
        <v>307</v>
      </c>
      <c r="AA15" s="65" t="s">
        <v>298</v>
      </c>
    </row>
    <row r="16" spans="1:27" x14ac:dyDescent="0.3">
      <c r="A16" s="65" t="s">
        <v>325</v>
      </c>
      <c r="B16" s="65">
        <v>450</v>
      </c>
      <c r="C16" s="65">
        <v>650</v>
      </c>
      <c r="D16" s="65">
        <v>0</v>
      </c>
      <c r="E16" s="65">
        <v>3000</v>
      </c>
      <c r="F16" s="65">
        <v>355.78109999999998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14.920591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2.4531073999999999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153.0556</v>
      </c>
    </row>
    <row r="23" spans="1:62" x14ac:dyDescent="0.3">
      <c r="A23" s="66" t="s">
        <v>326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327</v>
      </c>
      <c r="B24" s="67"/>
      <c r="C24" s="67"/>
      <c r="D24" s="67"/>
      <c r="E24" s="67"/>
      <c r="F24" s="67"/>
      <c r="H24" s="67" t="s">
        <v>328</v>
      </c>
      <c r="I24" s="67"/>
      <c r="J24" s="67"/>
      <c r="K24" s="67"/>
      <c r="L24" s="67"/>
      <c r="M24" s="67"/>
      <c r="O24" s="67" t="s">
        <v>329</v>
      </c>
      <c r="P24" s="67"/>
      <c r="Q24" s="67"/>
      <c r="R24" s="67"/>
      <c r="S24" s="67"/>
      <c r="T24" s="67"/>
      <c r="V24" s="67" t="s">
        <v>280</v>
      </c>
      <c r="W24" s="67"/>
      <c r="X24" s="67"/>
      <c r="Y24" s="67"/>
      <c r="Z24" s="67"/>
      <c r="AA24" s="67"/>
      <c r="AC24" s="67" t="s">
        <v>278</v>
      </c>
      <c r="AD24" s="67"/>
      <c r="AE24" s="67"/>
      <c r="AF24" s="67"/>
      <c r="AG24" s="67"/>
      <c r="AH24" s="67"/>
      <c r="AJ24" s="67" t="s">
        <v>330</v>
      </c>
      <c r="AK24" s="67"/>
      <c r="AL24" s="67"/>
      <c r="AM24" s="67"/>
      <c r="AN24" s="67"/>
      <c r="AO24" s="67"/>
      <c r="AQ24" s="67" t="s">
        <v>331</v>
      </c>
      <c r="AR24" s="67"/>
      <c r="AS24" s="67"/>
      <c r="AT24" s="67"/>
      <c r="AU24" s="67"/>
      <c r="AV24" s="67"/>
      <c r="AX24" s="67" t="s">
        <v>332</v>
      </c>
      <c r="AY24" s="67"/>
      <c r="AZ24" s="67"/>
      <c r="BA24" s="67"/>
      <c r="BB24" s="67"/>
      <c r="BC24" s="67"/>
      <c r="BE24" s="67" t="s">
        <v>333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309</v>
      </c>
      <c r="C25" s="65" t="s">
        <v>304</v>
      </c>
      <c r="D25" s="65" t="s">
        <v>305</v>
      </c>
      <c r="E25" s="65" t="s">
        <v>310</v>
      </c>
      <c r="F25" s="65" t="s">
        <v>298</v>
      </c>
      <c r="H25" s="65"/>
      <c r="I25" s="65" t="s">
        <v>303</v>
      </c>
      <c r="J25" s="65" t="s">
        <v>322</v>
      </c>
      <c r="K25" s="65" t="s">
        <v>305</v>
      </c>
      <c r="L25" s="65" t="s">
        <v>307</v>
      </c>
      <c r="M25" s="65" t="s">
        <v>298</v>
      </c>
      <c r="O25" s="65"/>
      <c r="P25" s="65" t="s">
        <v>309</v>
      </c>
      <c r="Q25" s="65" t="s">
        <v>334</v>
      </c>
      <c r="R25" s="65" t="s">
        <v>305</v>
      </c>
      <c r="S25" s="65" t="s">
        <v>335</v>
      </c>
      <c r="T25" s="65" t="s">
        <v>298</v>
      </c>
      <c r="V25" s="65"/>
      <c r="W25" s="65" t="s">
        <v>303</v>
      </c>
      <c r="X25" s="65" t="s">
        <v>322</v>
      </c>
      <c r="Y25" s="65" t="s">
        <v>321</v>
      </c>
      <c r="Z25" s="65" t="s">
        <v>307</v>
      </c>
      <c r="AA25" s="65" t="s">
        <v>298</v>
      </c>
      <c r="AC25" s="65"/>
      <c r="AD25" s="65" t="s">
        <v>336</v>
      </c>
      <c r="AE25" s="65" t="s">
        <v>337</v>
      </c>
      <c r="AF25" s="65" t="s">
        <v>321</v>
      </c>
      <c r="AG25" s="65" t="s">
        <v>310</v>
      </c>
      <c r="AH25" s="65" t="s">
        <v>298</v>
      </c>
      <c r="AJ25" s="65"/>
      <c r="AK25" s="65" t="s">
        <v>303</v>
      </c>
      <c r="AL25" s="65" t="s">
        <v>304</v>
      </c>
      <c r="AM25" s="65" t="s">
        <v>305</v>
      </c>
      <c r="AN25" s="65" t="s">
        <v>307</v>
      </c>
      <c r="AO25" s="65" t="s">
        <v>298</v>
      </c>
      <c r="AQ25" s="65"/>
      <c r="AR25" s="65" t="s">
        <v>320</v>
      </c>
      <c r="AS25" s="65" t="s">
        <v>322</v>
      </c>
      <c r="AT25" s="65" t="s">
        <v>321</v>
      </c>
      <c r="AU25" s="65" t="s">
        <v>307</v>
      </c>
      <c r="AV25" s="65" t="s">
        <v>298</v>
      </c>
      <c r="AX25" s="65"/>
      <c r="AY25" s="65" t="s">
        <v>336</v>
      </c>
      <c r="AZ25" s="65" t="s">
        <v>304</v>
      </c>
      <c r="BA25" s="65" t="s">
        <v>321</v>
      </c>
      <c r="BB25" s="65" t="s">
        <v>307</v>
      </c>
      <c r="BC25" s="65" t="s">
        <v>338</v>
      </c>
      <c r="BE25" s="65"/>
      <c r="BF25" s="65" t="s">
        <v>303</v>
      </c>
      <c r="BG25" s="65" t="s">
        <v>304</v>
      </c>
      <c r="BH25" s="65" t="s">
        <v>321</v>
      </c>
      <c r="BI25" s="65" t="s">
        <v>307</v>
      </c>
      <c r="BJ25" s="65" t="s">
        <v>311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53.960619999999999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1.1572468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1.0020517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10.24813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1.1453389</v>
      </c>
      <c r="AJ26" s="65" t="s">
        <v>339</v>
      </c>
      <c r="AK26" s="65">
        <v>320</v>
      </c>
      <c r="AL26" s="65">
        <v>400</v>
      </c>
      <c r="AM26" s="65">
        <v>0</v>
      </c>
      <c r="AN26" s="65">
        <v>1000</v>
      </c>
      <c r="AO26" s="65">
        <v>374.6619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4.4848939999999997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1.5538927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0.37962942999999999</v>
      </c>
    </row>
    <row r="33" spans="1:68" x14ac:dyDescent="0.3">
      <c r="A33" s="66" t="s">
        <v>281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340</v>
      </c>
      <c r="B34" s="67"/>
      <c r="C34" s="67"/>
      <c r="D34" s="67"/>
      <c r="E34" s="67"/>
      <c r="F34" s="67"/>
      <c r="H34" s="67" t="s">
        <v>341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342</v>
      </c>
      <c r="W34" s="67"/>
      <c r="X34" s="67"/>
      <c r="Y34" s="67"/>
      <c r="Z34" s="67"/>
      <c r="AA34" s="67"/>
      <c r="AC34" s="67" t="s">
        <v>343</v>
      </c>
      <c r="AD34" s="67"/>
      <c r="AE34" s="67"/>
      <c r="AF34" s="67"/>
      <c r="AG34" s="67"/>
      <c r="AH34" s="67"/>
      <c r="AJ34" s="67" t="s">
        <v>344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303</v>
      </c>
      <c r="C35" s="65" t="s">
        <v>322</v>
      </c>
      <c r="D35" s="65" t="s">
        <v>305</v>
      </c>
      <c r="E35" s="65" t="s">
        <v>345</v>
      </c>
      <c r="F35" s="65" t="s">
        <v>298</v>
      </c>
      <c r="H35" s="65"/>
      <c r="I35" s="65" t="s">
        <v>309</v>
      </c>
      <c r="J35" s="65" t="s">
        <v>346</v>
      </c>
      <c r="K35" s="65" t="s">
        <v>305</v>
      </c>
      <c r="L35" s="65" t="s">
        <v>310</v>
      </c>
      <c r="M35" s="65" t="s">
        <v>298</v>
      </c>
      <c r="O35" s="65"/>
      <c r="P35" s="65" t="s">
        <v>309</v>
      </c>
      <c r="Q35" s="65" t="s">
        <v>304</v>
      </c>
      <c r="R35" s="65" t="s">
        <v>305</v>
      </c>
      <c r="S35" s="65" t="s">
        <v>307</v>
      </c>
      <c r="T35" s="65" t="s">
        <v>308</v>
      </c>
      <c r="V35" s="65"/>
      <c r="W35" s="65" t="s">
        <v>347</v>
      </c>
      <c r="X35" s="65" t="s">
        <v>304</v>
      </c>
      <c r="Y35" s="65" t="s">
        <v>321</v>
      </c>
      <c r="Z35" s="65" t="s">
        <v>307</v>
      </c>
      <c r="AA35" s="65" t="s">
        <v>298</v>
      </c>
      <c r="AC35" s="65"/>
      <c r="AD35" s="65" t="s">
        <v>309</v>
      </c>
      <c r="AE35" s="65" t="s">
        <v>322</v>
      </c>
      <c r="AF35" s="65" t="s">
        <v>323</v>
      </c>
      <c r="AG35" s="65" t="s">
        <v>307</v>
      </c>
      <c r="AH35" s="65" t="s">
        <v>311</v>
      </c>
      <c r="AJ35" s="65"/>
      <c r="AK35" s="65" t="s">
        <v>303</v>
      </c>
      <c r="AL35" s="65" t="s">
        <v>304</v>
      </c>
      <c r="AM35" s="65" t="s">
        <v>321</v>
      </c>
      <c r="AN35" s="65" t="s">
        <v>307</v>
      </c>
      <c r="AO35" s="65" t="s">
        <v>298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266.79489999999998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699.33954000000006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4223.9813999999997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1877.2345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56.434086000000001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70.938850000000002</v>
      </c>
    </row>
    <row r="43" spans="1:68" x14ac:dyDescent="0.3">
      <c r="A43" s="66" t="s">
        <v>348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349</v>
      </c>
      <c r="B44" s="67"/>
      <c r="C44" s="67"/>
      <c r="D44" s="67"/>
      <c r="E44" s="67"/>
      <c r="F44" s="67"/>
      <c r="H44" s="67" t="s">
        <v>350</v>
      </c>
      <c r="I44" s="67"/>
      <c r="J44" s="67"/>
      <c r="K44" s="67"/>
      <c r="L44" s="67"/>
      <c r="M44" s="67"/>
      <c r="O44" s="67" t="s">
        <v>351</v>
      </c>
      <c r="P44" s="67"/>
      <c r="Q44" s="67"/>
      <c r="R44" s="67"/>
      <c r="S44" s="67"/>
      <c r="T44" s="67"/>
      <c r="V44" s="67" t="s">
        <v>352</v>
      </c>
      <c r="W44" s="67"/>
      <c r="X44" s="67"/>
      <c r="Y44" s="67"/>
      <c r="Z44" s="67"/>
      <c r="AA44" s="67"/>
      <c r="AC44" s="67" t="s">
        <v>282</v>
      </c>
      <c r="AD44" s="67"/>
      <c r="AE44" s="67"/>
      <c r="AF44" s="67"/>
      <c r="AG44" s="67"/>
      <c r="AH44" s="67"/>
      <c r="AJ44" s="67" t="s">
        <v>353</v>
      </c>
      <c r="AK44" s="67"/>
      <c r="AL44" s="67"/>
      <c r="AM44" s="67"/>
      <c r="AN44" s="67"/>
      <c r="AO44" s="67"/>
      <c r="AQ44" s="67" t="s">
        <v>354</v>
      </c>
      <c r="AR44" s="67"/>
      <c r="AS44" s="67"/>
      <c r="AT44" s="67"/>
      <c r="AU44" s="67"/>
      <c r="AV44" s="67"/>
      <c r="AX44" s="67" t="s">
        <v>355</v>
      </c>
      <c r="AY44" s="67"/>
      <c r="AZ44" s="67"/>
      <c r="BA44" s="67"/>
      <c r="BB44" s="67"/>
      <c r="BC44" s="67"/>
      <c r="BE44" s="67" t="s">
        <v>356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303</v>
      </c>
      <c r="C45" s="65" t="s">
        <v>322</v>
      </c>
      <c r="D45" s="65" t="s">
        <v>305</v>
      </c>
      <c r="E45" s="65" t="s">
        <v>335</v>
      </c>
      <c r="F45" s="65" t="s">
        <v>298</v>
      </c>
      <c r="H45" s="65"/>
      <c r="I45" s="65" t="s">
        <v>303</v>
      </c>
      <c r="J45" s="65" t="s">
        <v>304</v>
      </c>
      <c r="K45" s="65" t="s">
        <v>323</v>
      </c>
      <c r="L45" s="65" t="s">
        <v>307</v>
      </c>
      <c r="M45" s="65" t="s">
        <v>324</v>
      </c>
      <c r="O45" s="65"/>
      <c r="P45" s="65" t="s">
        <v>309</v>
      </c>
      <c r="Q45" s="65" t="s">
        <v>322</v>
      </c>
      <c r="R45" s="65" t="s">
        <v>305</v>
      </c>
      <c r="S45" s="65" t="s">
        <v>307</v>
      </c>
      <c r="T45" s="65" t="s">
        <v>324</v>
      </c>
      <c r="V45" s="65"/>
      <c r="W45" s="65" t="s">
        <v>309</v>
      </c>
      <c r="X45" s="65" t="s">
        <v>346</v>
      </c>
      <c r="Y45" s="65" t="s">
        <v>305</v>
      </c>
      <c r="Z45" s="65" t="s">
        <v>307</v>
      </c>
      <c r="AA45" s="65" t="s">
        <v>298</v>
      </c>
      <c r="AC45" s="65"/>
      <c r="AD45" s="65" t="s">
        <v>320</v>
      </c>
      <c r="AE45" s="65" t="s">
        <v>334</v>
      </c>
      <c r="AF45" s="65" t="s">
        <v>305</v>
      </c>
      <c r="AG45" s="65" t="s">
        <v>307</v>
      </c>
      <c r="AH45" s="65" t="s">
        <v>311</v>
      </c>
      <c r="AJ45" s="65"/>
      <c r="AK45" s="65" t="s">
        <v>303</v>
      </c>
      <c r="AL45" s="65" t="s">
        <v>337</v>
      </c>
      <c r="AM45" s="65" t="s">
        <v>321</v>
      </c>
      <c r="AN45" s="65" t="s">
        <v>307</v>
      </c>
      <c r="AO45" s="65" t="s">
        <v>298</v>
      </c>
      <c r="AQ45" s="65"/>
      <c r="AR45" s="65" t="s">
        <v>303</v>
      </c>
      <c r="AS45" s="65" t="s">
        <v>304</v>
      </c>
      <c r="AT45" s="65" t="s">
        <v>305</v>
      </c>
      <c r="AU45" s="65" t="s">
        <v>307</v>
      </c>
      <c r="AV45" s="65" t="s">
        <v>298</v>
      </c>
      <c r="AX45" s="65"/>
      <c r="AY45" s="65" t="s">
        <v>303</v>
      </c>
      <c r="AZ45" s="65" t="s">
        <v>346</v>
      </c>
      <c r="BA45" s="65" t="s">
        <v>321</v>
      </c>
      <c r="BB45" s="65" t="s">
        <v>310</v>
      </c>
      <c r="BC45" s="65" t="s">
        <v>298</v>
      </c>
      <c r="BE45" s="65"/>
      <c r="BF45" s="65" t="s">
        <v>303</v>
      </c>
      <c r="BG45" s="65" t="s">
        <v>304</v>
      </c>
      <c r="BH45" s="65" t="s">
        <v>357</v>
      </c>
      <c r="BI45" s="65" t="s">
        <v>345</v>
      </c>
      <c r="BJ45" s="65" t="s">
        <v>308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9.3995870000000004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6.5123262000000004</v>
      </c>
      <c r="O46" s="65" t="s">
        <v>284</v>
      </c>
      <c r="P46" s="65">
        <v>600</v>
      </c>
      <c r="Q46" s="65">
        <v>800</v>
      </c>
      <c r="R46" s="65">
        <v>0</v>
      </c>
      <c r="S46" s="65">
        <v>10000</v>
      </c>
      <c r="T46" s="65">
        <v>393.99664000000001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3.6340980000000002E-2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1.7020062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121.634224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55.145510000000002</v>
      </c>
      <c r="AX46" s="65" t="s">
        <v>358</v>
      </c>
      <c r="AY46" s="65"/>
      <c r="AZ46" s="65"/>
      <c r="BA46" s="65"/>
      <c r="BB46" s="65"/>
      <c r="BC46" s="65"/>
      <c r="BE46" s="65" t="s">
        <v>359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0" sqref="E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285</v>
      </c>
      <c r="B2" s="61" t="s">
        <v>286</v>
      </c>
      <c r="C2" s="61" t="s">
        <v>287</v>
      </c>
      <c r="D2" s="61">
        <v>44</v>
      </c>
      <c r="E2" s="61">
        <v>1225.3184000000001</v>
      </c>
      <c r="F2" s="61">
        <v>159.03165000000001</v>
      </c>
      <c r="G2" s="61">
        <v>32.819298000000003</v>
      </c>
      <c r="H2" s="61">
        <v>17.318169000000001</v>
      </c>
      <c r="I2" s="61">
        <v>15.501131000000001</v>
      </c>
      <c r="J2" s="61">
        <v>44.290596000000001</v>
      </c>
      <c r="K2" s="61">
        <v>20.572163</v>
      </c>
      <c r="L2" s="61">
        <v>23.718433000000001</v>
      </c>
      <c r="M2" s="61">
        <v>15.378541999999999</v>
      </c>
      <c r="N2" s="61">
        <v>1.5830327</v>
      </c>
      <c r="O2" s="61">
        <v>8.3011119999999998</v>
      </c>
      <c r="P2" s="61">
        <v>548.22344999999996</v>
      </c>
      <c r="Q2" s="61">
        <v>17.786049999999999</v>
      </c>
      <c r="R2" s="61">
        <v>355.78109999999998</v>
      </c>
      <c r="S2" s="61">
        <v>69.724869999999996</v>
      </c>
      <c r="T2" s="61">
        <v>3432.6752999999999</v>
      </c>
      <c r="U2" s="61">
        <v>2.4531073999999999</v>
      </c>
      <c r="V2" s="61">
        <v>14.920591</v>
      </c>
      <c r="W2" s="61">
        <v>153.0556</v>
      </c>
      <c r="X2" s="61">
        <v>53.960619999999999</v>
      </c>
      <c r="Y2" s="61">
        <v>1.1572468</v>
      </c>
      <c r="Z2" s="61">
        <v>1.0020517</v>
      </c>
      <c r="AA2" s="61">
        <v>10.24813</v>
      </c>
      <c r="AB2" s="61">
        <v>1.1453389</v>
      </c>
      <c r="AC2" s="61">
        <v>374.6619</v>
      </c>
      <c r="AD2" s="61">
        <v>4.4848939999999997</v>
      </c>
      <c r="AE2" s="61">
        <v>1.5538927</v>
      </c>
      <c r="AF2" s="61">
        <v>0.37962942999999999</v>
      </c>
      <c r="AG2" s="61">
        <v>266.79489999999998</v>
      </c>
      <c r="AH2" s="61">
        <v>172.42590000000001</v>
      </c>
      <c r="AI2" s="61">
        <v>94.368989999999997</v>
      </c>
      <c r="AJ2" s="61">
        <v>699.33954000000006</v>
      </c>
      <c r="AK2" s="61">
        <v>4223.9813999999997</v>
      </c>
      <c r="AL2" s="61">
        <v>56.434086000000001</v>
      </c>
      <c r="AM2" s="61">
        <v>1877.2345</v>
      </c>
      <c r="AN2" s="61">
        <v>70.938850000000002</v>
      </c>
      <c r="AO2" s="61">
        <v>9.3995870000000004</v>
      </c>
      <c r="AP2" s="61">
        <v>6.1828355999999998</v>
      </c>
      <c r="AQ2" s="61">
        <v>3.2167509999999999</v>
      </c>
      <c r="AR2" s="61">
        <v>6.5123262000000004</v>
      </c>
      <c r="AS2" s="61">
        <v>393.99664000000001</v>
      </c>
      <c r="AT2" s="61">
        <v>3.6340980000000002E-2</v>
      </c>
      <c r="AU2" s="61">
        <v>1.7020062</v>
      </c>
      <c r="AV2" s="61">
        <v>121.634224</v>
      </c>
      <c r="AW2" s="61">
        <v>55.145510000000002</v>
      </c>
      <c r="AX2" s="61">
        <v>6.9497740000000002E-2</v>
      </c>
      <c r="AY2" s="61">
        <v>0.96332300000000004</v>
      </c>
      <c r="AZ2" s="61">
        <v>253.59119999999999</v>
      </c>
      <c r="BA2" s="61">
        <v>27.705590999999998</v>
      </c>
      <c r="BB2" s="61">
        <v>7.9733700000000001</v>
      </c>
      <c r="BC2" s="61">
        <v>10.2433195</v>
      </c>
      <c r="BD2" s="61">
        <v>9.4831710000000005</v>
      </c>
      <c r="BE2" s="61">
        <v>0.57779749999999996</v>
      </c>
      <c r="BF2" s="61">
        <v>2.370987</v>
      </c>
      <c r="BG2" s="61">
        <v>4.5795576000000001E-4</v>
      </c>
      <c r="BH2" s="61">
        <v>6.2208703999999996E-4</v>
      </c>
      <c r="BI2" s="61">
        <v>1.618363E-3</v>
      </c>
      <c r="BJ2" s="61">
        <v>2.3837569999999999E-2</v>
      </c>
      <c r="BK2" s="61">
        <v>3.5227366999999997E-5</v>
      </c>
      <c r="BL2" s="61">
        <v>0.27932570000000001</v>
      </c>
      <c r="BM2" s="61">
        <v>3.2735919999999998</v>
      </c>
      <c r="BN2" s="61">
        <v>1.1431011</v>
      </c>
      <c r="BO2" s="61">
        <v>54.438797000000001</v>
      </c>
      <c r="BP2" s="61">
        <v>9.9851510000000001</v>
      </c>
      <c r="BQ2" s="61">
        <v>17.760532000000001</v>
      </c>
      <c r="BR2" s="61">
        <v>66.023674</v>
      </c>
      <c r="BS2" s="61">
        <v>20.403016999999998</v>
      </c>
      <c r="BT2" s="61">
        <v>11.700411000000001</v>
      </c>
      <c r="BU2" s="61">
        <v>4.3439113000000001E-2</v>
      </c>
      <c r="BV2" s="61">
        <v>2.1308864E-2</v>
      </c>
      <c r="BW2" s="61">
        <v>0.77775499999999997</v>
      </c>
      <c r="BX2" s="61">
        <v>1.1044400999999999</v>
      </c>
      <c r="BY2" s="61">
        <v>8.9680419999999997E-2</v>
      </c>
      <c r="BZ2" s="61">
        <v>4.9392649999999995E-4</v>
      </c>
      <c r="CA2" s="61">
        <v>0.84098284999999995</v>
      </c>
      <c r="CB2" s="61">
        <v>1.0310275000000001E-2</v>
      </c>
      <c r="CC2" s="61">
        <v>6.8519099999999999E-2</v>
      </c>
      <c r="CD2" s="61">
        <v>0.90142599999999995</v>
      </c>
      <c r="CE2" s="61">
        <v>4.1039600000000002E-2</v>
      </c>
      <c r="CF2" s="61">
        <v>0.24395083000000001</v>
      </c>
      <c r="CG2" s="61">
        <v>1.2449999E-6</v>
      </c>
      <c r="CH2" s="61">
        <v>2.2320204999999999E-2</v>
      </c>
      <c r="CI2" s="61">
        <v>1.2664379999999999E-3</v>
      </c>
      <c r="CJ2" s="61">
        <v>2.0728390000000001</v>
      </c>
      <c r="CK2" s="61">
        <v>1.1828328500000001E-2</v>
      </c>
      <c r="CL2" s="61">
        <v>0.64636470000000001</v>
      </c>
      <c r="CM2" s="61">
        <v>3.0378039999999999</v>
      </c>
      <c r="CN2" s="61">
        <v>1234.6078</v>
      </c>
      <c r="CO2" s="61">
        <v>2102.1887000000002</v>
      </c>
      <c r="CP2" s="61">
        <v>1383.981</v>
      </c>
      <c r="CQ2" s="61">
        <v>485.86716000000001</v>
      </c>
      <c r="CR2" s="61">
        <v>251.62437</v>
      </c>
      <c r="CS2" s="61">
        <v>195.73296999999999</v>
      </c>
      <c r="CT2" s="61">
        <v>1222.0658000000001</v>
      </c>
      <c r="CU2" s="61">
        <v>753.35973999999999</v>
      </c>
      <c r="CV2" s="61">
        <v>613.53129999999999</v>
      </c>
      <c r="CW2" s="61">
        <v>885.50490000000002</v>
      </c>
      <c r="CX2" s="61">
        <v>244.1018</v>
      </c>
      <c r="CY2" s="61">
        <v>1521.0842</v>
      </c>
      <c r="CZ2" s="61">
        <v>849.61035000000004</v>
      </c>
      <c r="DA2" s="61">
        <v>1846.0454</v>
      </c>
      <c r="DB2" s="61">
        <v>1760.0831000000001</v>
      </c>
      <c r="DC2" s="61">
        <v>2653.0347000000002</v>
      </c>
      <c r="DD2" s="61">
        <v>4474.9893000000002</v>
      </c>
      <c r="DE2" s="61">
        <v>1009.7705999999999</v>
      </c>
      <c r="DF2" s="61">
        <v>1932.1579999999999</v>
      </c>
      <c r="DG2" s="61">
        <v>1004.0201</v>
      </c>
      <c r="DH2" s="61">
        <v>42.934975000000001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27.705590999999998</v>
      </c>
      <c r="B6">
        <f>BB2</f>
        <v>7.9733700000000001</v>
      </c>
      <c r="C6">
        <f>BC2</f>
        <v>10.2433195</v>
      </c>
      <c r="D6">
        <f>BD2</f>
        <v>9.4831710000000005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28865</v>
      </c>
      <c r="C2" s="56">
        <f ca="1">YEAR(TODAY())-YEAR(B2)+IF(TODAY()&gt;=DATE(YEAR(TODAY()),MONTH(B2),DAY(B2)),0,-1)</f>
        <v>44</v>
      </c>
      <c r="E2" s="52">
        <v>160</v>
      </c>
      <c r="F2" s="53" t="s">
        <v>39</v>
      </c>
      <c r="G2" s="52">
        <v>55.3</v>
      </c>
      <c r="H2" s="51" t="s">
        <v>41</v>
      </c>
      <c r="I2" s="72">
        <f>ROUND(G3/E3^2,1)</f>
        <v>21.6</v>
      </c>
    </row>
    <row r="3" spans="1:9" x14ac:dyDescent="0.3">
      <c r="E3" s="51">
        <f>E2/100</f>
        <v>1.6</v>
      </c>
      <c r="F3" s="51" t="s">
        <v>40</v>
      </c>
      <c r="G3" s="51">
        <f>G2</f>
        <v>55.3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45120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김수연, ID : H1700111)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07월 13일 15:21:42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16" sqref="Z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45120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44</v>
      </c>
      <c r="G12" s="94"/>
      <c r="H12" s="94"/>
      <c r="I12" s="94"/>
      <c r="K12" s="123">
        <f>'개인정보 및 신체계측 입력'!E2</f>
        <v>160</v>
      </c>
      <c r="L12" s="124"/>
      <c r="M12" s="117">
        <f>'개인정보 및 신체계측 입력'!G2</f>
        <v>55.3</v>
      </c>
      <c r="N12" s="118"/>
      <c r="O12" s="113" t="s">
        <v>271</v>
      </c>
      <c r="P12" s="107"/>
      <c r="Q12" s="90">
        <f>'개인정보 및 신체계측 입력'!I2</f>
        <v>21.6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김수연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67.346000000000004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13.898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18.756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15.7</v>
      </c>
      <c r="L72" s="36" t="s">
        <v>53</v>
      </c>
      <c r="M72" s="36">
        <f>ROUND('DRIs DATA'!K8,1)</f>
        <v>10.199999999999999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47.44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124.34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53.96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76.36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33.35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281.60000000000002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94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2023-07-13T06:28:15Z</dcterms:modified>
</cp:coreProperties>
</file>