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<sst xmlns="http://schemas.openxmlformats.org/spreadsheetml/2006/main" count="699" uniqueCount="346">
  <si>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</si>
  <si>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</si>
  <si>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</si>
  <si>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</si>
  <si>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</si>
  <si>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</si>
  <si>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</si>
  <si>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</si>
  <si>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</si>
  <si>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</si>
  <si>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</si>
  <si>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</si>
  <si>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</si>
  <si>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</si>
  <si>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</si>
  <si>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</si>
  <si>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</si>
  <si>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</si>
  <si>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</si>
  <si>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</si>
  <si>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</si>
  <si>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</si>
  <si>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</si>
  <si>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</si>
  <si>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</si>
  <si>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</si>
  <si>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</si>
  <si>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</si>
  <si>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</si>
  <si>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</si>
  <si>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</si>
  <si>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</si>
  <si>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</si>
  <si>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</si>
  <si>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</si>
  <si>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</si>
  <si>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</si>
  <si>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</si>
  <si>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</si>
  <si>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</si>
  <si>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</si>
  <si>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</si>
  <si>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</si>
  <si>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</si>
  <si>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</si>
  <si>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</si>
  <si>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</si>
  <si>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</si>
  <si>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</si>
  <si>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</si>
  <si>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</si>
  <si>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</si>
  <si>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</si>
  <si>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</si>
  <si>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</si>
  <si>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</si>
  <si>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</si>
  <si>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</si>
  <si>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</si>
  <si>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</si>
  <si>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</si>
  <si>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</si>
  <si>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</si>
  <si>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</si>
  <si>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</si>
  <si>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</si>
  <si>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</si>
  <si>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</si>
  <si>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</si>
  <si>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</si>
  <si>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</si>
  <si>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</si>
  <si>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</si>
  <si>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</si>
  <si>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</si>
  <si>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</si>
  <si>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</si>
  <si>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</si>
  <si>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</si>
  <si>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</si>
  <si>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</si>
  <si>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</si>
  <si>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</si>
  <si>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</si>
  <si>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</si>
  <si>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</si>
  <si>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</si>
  <si>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</si>
  <si>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</si>
  <si>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</si>
  <si>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</si>
  <si>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</si>
  <si>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</si>
  <si>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</si>
  <si>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</si>
  <si>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</si>
  <si>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</si>
  <si>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</si>
  <si>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</si>
  <si>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</si>
  <si>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</si>
  <si>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</si>
  <si>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</si>
  <si>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</si>
  <si>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</si>
  <si>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</si>
  <si>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</si>
  <si>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</si>
  <si>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</si>
  <si>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</si>
  <si>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</si>
  <si>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</si>
  <si>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</si>
  <si>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</si>
  <si>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</si>
  <si>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</si>
  <si>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</si>
  <si>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</si>
  <si>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</si>
  <si>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</si>
  <si>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</si>
  <si>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</si>
  <si>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</si>
  <si>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</si>
  <si>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</si>
  <si>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</si>
  <si>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</si>
  <si>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</si>
  <si>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</si>
  <si>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</si>
  <si>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</si>
  <si>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</si>
  <si>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</si>
  <si>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</si>
  <si>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</si>
  <si>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</si>
  <si>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</si>
  <si>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</si>
  <si>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</si>
  <si>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</si>
  <si>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</si>
  <si>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</si>
  <si>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</si>
  <si>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</si>
  <si>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</si>
  <si>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</si>
  <si>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</si>
  <si>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</si>
  <si>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</si>
  <si>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</si>
  <si>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</si>
  <si>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</si>
  <si>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</si>
  <si>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</si>
  <si>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</si>
  <si>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</si>
  <si>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</si>
  <si>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</si>
  <si>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</si>
  <si>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</si>
  <si>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</si>
  <si>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</si>
  <si>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</si>
  <si>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</si>
  <si>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</si>
  <si>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</si>
  <si>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</si>
  <si>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</si>
  <si>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</si>
  <si>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</si>
  <si>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</si>
  <si>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</si>
  <si>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</si>
  <si>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</si>
  <si>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</si>
  <si>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</si>
  <si>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</si>
  <si>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</si>
  <si>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</si>
  <si>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</si>
  <si>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</si>
  <si>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</si>
  <si>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</si>
  <si>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</si>
  <si>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</si>
  <si>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</si>
  <si>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</si>
  <si>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</si>
  <si>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</si>
  <si>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</si>
  <si>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</si>
  <si>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</si>
  <si>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</si>
  <si>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</si>
  <si>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</si>
  <si>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</si>
  <si>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</si>
  <si>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</si>
  <si>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</si>
  <si>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</si>
  <si>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</si>
  <si>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</si>
  <si>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</si>
  <si>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</si>
  <si>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</si>
  <si>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</si>
  <si>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</si>
  <si>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</si>
  <si>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</si>
  <si>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</si>
  <si>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</si>
  <si>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</si>
  <si>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</si>
  <si>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</si>
  <si>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</si>
  <si>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</si>
  <si>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</si>
  <si>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</si>
  <si>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</si>
  <si>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</si>
  <si>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</si>
  <si>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</si>
  <si>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</si>
  <si>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</si>
  <si>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</si>
  <si>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</si>
  <si>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</si>
  <si>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</si>
  <si>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</si>
  <si>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</si>
  <si>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</si>
  <si>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</si>
  <si>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</si>
  <si>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</si>
  <si>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</si>
  <si>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</si>
  <si>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</si>
  <si>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</si>
  <si>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</si>
  <si>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</si>
  <si>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</si>
  <si>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</si>
  <si>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</si>
  <si>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</si>
  <si>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</si>
  <si>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</si>
  <si>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</si>
  <si>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</si>
  <si>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</si>
  <si>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</si>
  <si>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</si>
  <si>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</si>
  <si>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</si>
  <si>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</si>
  <si>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</si>
  <si>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</si>
  <si>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</si>
  <si>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</si>
  <si>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</si>
  <si>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</si>
  <si>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</si>
  <si>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</si>
  <si>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</si>
  <si>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</si>
  <si>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</si>
  <si>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</si>
  <si>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</si>
  <si>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</si>
  <si>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</si>
  <si>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</si>
  <si>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</si>
  <si>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</si>
  <si>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</si>
  <si>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</si>
  <si>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</si>
  <si>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</si>
  <si>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열량영양소</t>
    <phoneticPr fontId="1" type="noConversion"/>
  </si>
  <si>
    <t>상한섭취량</t>
    <phoneticPr fontId="1" type="noConversion"/>
  </si>
  <si>
    <t>니아신</t>
    <phoneticPr fontId="1" type="noConversion"/>
  </si>
  <si>
    <t>구리(ug/일)</t>
    <phoneticPr fontId="1" type="noConversion"/>
  </si>
  <si>
    <t>에너지(kcal)</t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</si>
  <si>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</si>
  <si>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</si>
  <si>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</si>
  <si>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</si>
  <si>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</si>
  <si>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</si>
  <si>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다량 무기질</t>
    <phoneticPr fontId="1" type="noConversion"/>
  </si>
  <si>
    <t>칼륨</t>
    <phoneticPr fontId="1" type="noConversion"/>
  </si>
  <si>
    <t>정보</t>
    <phoneticPr fontId="1" type="noConversion"/>
  </si>
  <si>
    <t>식이섬유</t>
    <phoneticPr fontId="1" type="noConversion"/>
  </si>
  <si>
    <t>충분섭취량</t>
    <phoneticPr fontId="1" type="noConversion"/>
  </si>
  <si>
    <t>섭취비율</t>
    <phoneticPr fontId="1" type="noConversion"/>
  </si>
  <si>
    <t>비타민K</t>
    <phoneticPr fontId="1" type="noConversion"/>
  </si>
  <si>
    <t>권장섭취량</t>
    <phoneticPr fontId="1" type="noConversion"/>
  </si>
  <si>
    <t>미량 무기질</t>
    <phoneticPr fontId="1" type="noConversion"/>
  </si>
  <si>
    <t>n-3불포화</t>
    <phoneticPr fontId="1" type="noConversion"/>
  </si>
  <si>
    <t>비타민B6</t>
    <phoneticPr fontId="1" type="noConversion"/>
  </si>
  <si>
    <t>아연</t>
    <phoneticPr fontId="1" type="noConversion"/>
  </si>
  <si>
    <t>크롬(ug/일)</t>
    <phoneticPr fontId="1" type="noConversion"/>
  </si>
  <si>
    <t>지방</t>
    <phoneticPr fontId="1" type="noConversion"/>
  </si>
  <si>
    <t>단백질(g/일)</t>
    <phoneticPr fontId="1" type="noConversion"/>
  </si>
  <si>
    <t>비타민E</t>
    <phoneticPr fontId="1" type="noConversion"/>
  </si>
  <si>
    <t>비타민A(μg RAE/일)</t>
    <phoneticPr fontId="1" type="noConversion"/>
  </si>
  <si>
    <t>판토텐산</t>
    <phoneticPr fontId="1" type="noConversion"/>
  </si>
  <si>
    <t>염소</t>
    <phoneticPr fontId="1" type="noConversion"/>
  </si>
  <si>
    <t>철</t>
    <phoneticPr fontId="1" type="noConversion"/>
  </si>
  <si>
    <t>몰리브덴</t>
    <phoneticPr fontId="1" type="noConversion"/>
  </si>
  <si>
    <t>몰리브덴(ug/일)</t>
    <phoneticPr fontId="1" type="noConversion"/>
  </si>
  <si>
    <t>불포화지방산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</si>
  <si>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</si>
  <si>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</si>
  <si>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</si>
  <si>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비타민D</t>
    <phoneticPr fontId="1" type="noConversion"/>
  </si>
  <si>
    <t>엽산</t>
    <phoneticPr fontId="1" type="noConversion"/>
  </si>
  <si>
    <t>칼슘</t>
    <phoneticPr fontId="1" type="noConversion"/>
  </si>
  <si>
    <t>인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</si>
  <si>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</si>
  <si>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</si>
  <si>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</si>
  <si>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출력시각</t>
    <phoneticPr fontId="1" type="noConversion"/>
  </si>
  <si>
    <t>다량영양소</t>
    <phoneticPr fontId="1" type="noConversion"/>
  </si>
  <si>
    <t>섭취량</t>
    <phoneticPr fontId="1" type="noConversion"/>
  </si>
  <si>
    <t>n-6불포화</t>
    <phoneticPr fontId="1" type="noConversion"/>
  </si>
  <si>
    <t>지용성 비타민</t>
    <phoneticPr fontId="1" type="noConversion"/>
  </si>
  <si>
    <t>수용성 비타민</t>
    <phoneticPr fontId="1" type="noConversion"/>
  </si>
  <si>
    <t>리보플라빈</t>
    <phoneticPr fontId="1" type="noConversion"/>
  </si>
  <si>
    <t>비오틴</t>
    <phoneticPr fontId="1" type="noConversion"/>
  </si>
  <si>
    <t>엽산(μg DFE/일)</t>
    <phoneticPr fontId="1" type="noConversion"/>
  </si>
  <si>
    <t>마그네슘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</si>
  <si>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</si>
  <si>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</si>
  <si>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</si>
  <si>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M</t>
  </si>
  <si>
    <t>당류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</si>
  <si>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</si>
  <si>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</si>
  <si>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</si>
  <si>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</si>
  <si>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당류(kcal)</t>
    <phoneticPr fontId="1" type="noConversion"/>
  </si>
  <si>
    <t>나트륨</t>
    <phoneticPr fontId="1" type="noConversion"/>
  </si>
  <si>
    <t>만성질환위험
감소섭취량</t>
    <phoneticPr fontId="1" type="noConversion"/>
  </si>
  <si>
    <t>H1700116</t>
  </si>
  <si>
    <t>고경식</t>
  </si>
  <si>
    <t>(설문지 : FFQ 95문항 설문지, 사용자 : 고경식, ID : H1700116)</t>
  </si>
  <si>
    <t>2023년 09월 22일 12:58:16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</si>
</sst>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90.359409999999997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0657224"/>
        <c:axId val="897016288"/>
      </c:barChart>
      <c:catAx>
        <c:axId val="2206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7016288"/>
        <c:crosses val="autoZero"/>
        <c:auto val="1"/>
        <c:lblAlgn val="ctr"/>
        <c:lblOffset val="100"/>
        <c:noMultiLvlLbl val="0"/>
      </c:catAx>
      <c:valAx>
        <c:axId val="89701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065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3.9009197000000002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7016680"/>
        <c:axId val="512359176"/>
      </c:barChart>
      <c:catAx>
        <c:axId val="89701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59176"/>
        <c:crosses val="autoZero"/>
        <c:auto val="1"/>
        <c:lblAlgn val="ctr"/>
        <c:lblOffset val="100"/>
        <c:noMultiLvlLbl val="0"/>
      </c:catAx>
      <c:valAx>
        <c:axId val="51235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701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33.247078000000002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58784"/>
        <c:axId val="613429192"/>
      </c:barChart>
      <c:catAx>
        <c:axId val="51235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29192"/>
        <c:crosses val="autoZero"/>
        <c:auto val="1"/>
        <c:lblAlgn val="ctr"/>
        <c:lblOffset val="100"/>
        <c:noMultiLvlLbl val="0"/>
      </c:catAx>
      <c:valAx>
        <c:axId val="61342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5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1450.2664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429976"/>
        <c:axId val="613430368"/>
      </c:barChart>
      <c:catAx>
        <c:axId val="61342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30368"/>
        <c:crosses val="autoZero"/>
        <c:auto val="1"/>
        <c:lblAlgn val="ctr"/>
        <c:lblOffset val="100"/>
        <c:noMultiLvlLbl val="0"/>
      </c:catAx>
      <c:valAx>
        <c:axId val="61343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42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2646.1729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431152"/>
        <c:axId val="613431544"/>
      </c:barChart>
      <c:catAx>
        <c:axId val="61343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31544"/>
        <c:crosses val="autoZero"/>
        <c:auto val="1"/>
        <c:lblAlgn val="ctr"/>
        <c:lblOffset val="100"/>
        <c:noMultiLvlLbl val="0"/>
      </c:catAx>
      <c:valAx>
        <c:axId val="613431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43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1.4650003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431936"/>
        <c:axId val="613432328"/>
      </c:barChart>
      <c:catAx>
        <c:axId val="61343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32328"/>
        <c:crosses val="autoZero"/>
        <c:auto val="1"/>
        <c:lblAlgn val="ctr"/>
        <c:lblOffset val="100"/>
        <c:noMultiLvlLbl val="0"/>
      </c:catAx>
      <c:valAx>
        <c:axId val="61343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4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255.90350000000001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90976"/>
        <c:axId val="570189408"/>
      </c:barChart>
      <c:catAx>
        <c:axId val="57019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89408"/>
        <c:crosses val="autoZero"/>
        <c:auto val="1"/>
        <c:lblAlgn val="ctr"/>
        <c:lblOffset val="100"/>
        <c:noMultiLvlLbl val="0"/>
      </c:catAx>
      <c:valAx>
        <c:axId val="57018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10.774393999999999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88624"/>
        <c:axId val="570190584"/>
      </c:barChart>
      <c:catAx>
        <c:axId val="57018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90584"/>
        <c:crosses val="autoZero"/>
        <c:auto val="1"/>
        <c:lblAlgn val="ctr"/>
        <c:lblOffset val="100"/>
        <c:noMultiLvlLbl val="0"/>
      </c:catAx>
      <c:valAx>
        <c:axId val="570190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8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943.57460000000003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91368"/>
        <c:axId val="570187840"/>
      </c:barChart>
      <c:catAx>
        <c:axId val="5701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87840"/>
        <c:crosses val="autoZero"/>
        <c:auto val="1"/>
        <c:lblAlgn val="ctr"/>
        <c:lblOffset val="100"/>
        <c:noMultiLvlLbl val="0"/>
      </c:catAx>
      <c:valAx>
        <c:axId val="570187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1.9536123000000001E-3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9480"/>
        <c:axId val="566750264"/>
      </c:barChart>
      <c:catAx>
        <c:axId val="56674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50264"/>
        <c:crosses val="autoZero"/>
        <c:auto val="1"/>
        <c:lblAlgn val="ctr"/>
        <c:lblOffset val="100"/>
        <c:noMultiLvlLbl val="0"/>
      </c:catAx>
      <c:valAx>
        <c:axId val="56675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4.091901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8304"/>
        <c:axId val="566749088"/>
      </c:barChart>
      <c:catAx>
        <c:axId val="56674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9088"/>
        <c:crosses val="autoZero"/>
        <c:auto val="1"/>
        <c:lblAlgn val="ctr"/>
        <c:lblOffset val="100"/>
        <c:noMultiLvlLbl val="0"/>
      </c:catAx>
      <c:valAx>
        <c:axId val="566749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21.517073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7015112"/>
        <c:axId val="897013936"/>
      </c:barChart>
      <c:catAx>
        <c:axId val="89701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7013936"/>
        <c:crosses val="autoZero"/>
        <c:auto val="1"/>
        <c:lblAlgn val="ctr"/>
        <c:lblOffset val="100"/>
        <c:noMultiLvlLbl val="0"/>
      </c:catAx>
      <c:valAx>
        <c:axId val="897013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701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99.210526000000002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6736"/>
        <c:axId val="566747128"/>
      </c:barChart>
      <c:catAx>
        <c:axId val="56674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7128"/>
        <c:crosses val="autoZero"/>
        <c:auto val="1"/>
        <c:lblAlgn val="ctr"/>
        <c:lblOffset val="100"/>
        <c:noMultiLvlLbl val="0"/>
      </c:catAx>
      <c:valAx>
        <c:axId val="56674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112.57077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9872"/>
        <c:axId val="612320288"/>
      </c:barChart>
      <c:catAx>
        <c:axId val="56674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320288"/>
        <c:crosses val="autoZero"/>
        <c:auto val="1"/>
        <c:lblAlgn val="ctr"/>
        <c:lblOffset val="100"/>
        <c:noMultiLvlLbl val="0"/>
      </c:catAx>
      <c:valAx>
        <c:axId val="61232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0.88800000000000001</c:v>
                </c:pt>
                <c:pt idx="1">
                  <c:v>5.98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2318720"/>
        <c:axId val="612319504"/>
      </c:barChart>
      <c:catAx>
        <c:axId val="61231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319504"/>
        <c:crosses val="autoZero"/>
        <c:auto val="1"/>
        <c:lblAlgn val="ctr"/>
        <c:lblOffset val="100"/>
        <c:noMultiLvlLbl val="0"/>
      </c:catAx>
      <c:valAx>
        <c:axId val="61231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31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212.19926452636719</c:v>
                </c:pt>
                <c:pt idx="1">
                  <c:v>0.32257956266403198</c:v>
                </c:pt>
                <c:pt idx="2">
                  <c:v>5.4266128540039062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639.21130000000005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317544"/>
        <c:axId val="612319112"/>
      </c:barChart>
      <c:catAx>
        <c:axId val="61231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319112"/>
        <c:crosses val="autoZero"/>
        <c:auto val="1"/>
        <c:lblAlgn val="ctr"/>
        <c:lblOffset val="100"/>
        <c:noMultiLvlLbl val="0"/>
      </c:catAx>
      <c:valAx>
        <c:axId val="612319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31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14.051780000000001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317936"/>
        <c:axId val="768157304"/>
      </c:barChart>
      <c:catAx>
        <c:axId val="61231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8157304"/>
        <c:crosses val="autoZero"/>
        <c:auto val="1"/>
        <c:lblAlgn val="ctr"/>
        <c:lblOffset val="100"/>
        <c:noMultiLvlLbl val="0"/>
      </c:catAx>
      <c:valAx>
        <c:axId val="76815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31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67.790999999999997</c:v>
                </c:pt>
                <c:pt idx="1">
                  <c:v>10.590999999999999</c:v>
                </c:pt>
                <c:pt idx="2">
                  <c:v>21.617999999999999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68155736"/>
        <c:axId val="768157696"/>
      </c:barChart>
      <c:catAx>
        <c:axId val="76815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8157696"/>
        <c:crosses val="autoZero"/>
        <c:auto val="1"/>
        <c:lblAlgn val="ctr"/>
        <c:lblOffset val="100"/>
        <c:noMultiLvlLbl val="0"/>
      </c:catAx>
      <c:valAx>
        <c:axId val="76815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815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1924.8169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8158480"/>
        <c:axId val="768158872"/>
      </c:barChart>
      <c:catAx>
        <c:axId val="76815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8158872"/>
        <c:crosses val="autoZero"/>
        <c:auto val="1"/>
        <c:lblAlgn val="ctr"/>
        <c:lblOffset val="100"/>
        <c:noMultiLvlLbl val="0"/>
      </c:catAx>
      <c:valAx>
        <c:axId val="768158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815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42.886470000000003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8156520"/>
        <c:axId val="768156912"/>
      </c:barChart>
      <c:catAx>
        <c:axId val="76815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8156912"/>
        <c:crosses val="autoZero"/>
        <c:auto val="1"/>
        <c:lblAlgn val="ctr"/>
        <c:lblOffset val="100"/>
        <c:noMultiLvlLbl val="0"/>
      </c:catAx>
      <c:valAx>
        <c:axId val="76815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815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578.25365999999997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328440"/>
        <c:axId val="884328832"/>
      </c:barChart>
      <c:catAx>
        <c:axId val="88432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328832"/>
        <c:crosses val="autoZero"/>
        <c:auto val="1"/>
        <c:lblAlgn val="ctr"/>
        <c:lblOffset val="100"/>
        <c:noMultiLvlLbl val="0"/>
      </c:catAx>
      <c:valAx>
        <c:axId val="88432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32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2.4553707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7015896"/>
        <c:axId val="897014328"/>
      </c:barChart>
      <c:catAx>
        <c:axId val="89701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7014328"/>
        <c:crosses val="autoZero"/>
        <c:auto val="1"/>
        <c:lblAlgn val="ctr"/>
        <c:lblOffset val="100"/>
        <c:noMultiLvlLbl val="0"/>
      </c:catAx>
      <c:valAx>
        <c:axId val="89701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701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4540.9480000000003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330008"/>
        <c:axId val="884329616"/>
      </c:barChart>
      <c:catAx>
        <c:axId val="88433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329616"/>
        <c:crosses val="autoZero"/>
        <c:auto val="1"/>
        <c:lblAlgn val="ctr"/>
        <c:lblOffset val="100"/>
        <c:noMultiLvlLbl val="0"/>
      </c:catAx>
      <c:valAx>
        <c:axId val="88432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33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12.000211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326872"/>
        <c:axId val="884327264"/>
      </c:barChart>
      <c:catAx>
        <c:axId val="88432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327264"/>
        <c:crosses val="autoZero"/>
        <c:auto val="1"/>
        <c:lblAlgn val="ctr"/>
        <c:lblOffset val="100"/>
        <c:noMultiLvlLbl val="0"/>
      </c:catAx>
      <c:valAx>
        <c:axId val="88432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32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0.67126054000000002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0086256"/>
        <c:axId val="690087824"/>
      </c:barChart>
      <c:catAx>
        <c:axId val="69008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0087824"/>
        <c:crosses val="autoZero"/>
        <c:auto val="1"/>
        <c:lblAlgn val="ctr"/>
        <c:lblOffset val="100"/>
        <c:noMultiLvlLbl val="0"/>
      </c:catAx>
      <c:valAx>
        <c:axId val="69008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008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201.63811999999999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58392"/>
        <c:axId val="512357216"/>
      </c:barChart>
      <c:catAx>
        <c:axId val="51235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57216"/>
        <c:crosses val="autoZero"/>
        <c:auto val="1"/>
        <c:lblAlgn val="ctr"/>
        <c:lblOffset val="100"/>
        <c:noMultiLvlLbl val="0"/>
      </c:catAx>
      <c:valAx>
        <c:axId val="51235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5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1.5189406000000001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59568"/>
        <c:axId val="512356432"/>
      </c:barChart>
      <c:catAx>
        <c:axId val="51235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56432"/>
        <c:crosses val="autoZero"/>
        <c:auto val="1"/>
        <c:lblAlgn val="ctr"/>
        <c:lblOffset val="100"/>
        <c:noMultiLvlLbl val="0"/>
      </c:catAx>
      <c:valAx>
        <c:axId val="512356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5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14.133005000000001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56824"/>
        <c:axId val="642404800"/>
      </c:barChart>
      <c:catAx>
        <c:axId val="51235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404800"/>
        <c:crosses val="autoZero"/>
        <c:auto val="1"/>
        <c:lblAlgn val="ctr"/>
        <c:lblOffset val="100"/>
        <c:noMultiLvlLbl val="0"/>
      </c:catAx>
      <c:valAx>
        <c:axId val="64240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5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0.67126054000000002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404408"/>
        <c:axId val="642407936"/>
      </c:barChart>
      <c:catAx>
        <c:axId val="64240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407936"/>
        <c:crosses val="autoZero"/>
        <c:auto val="1"/>
        <c:lblAlgn val="ctr"/>
        <c:lblOffset val="100"/>
        <c:noMultiLvlLbl val="0"/>
      </c:catAx>
      <c:valAx>
        <c:axId val="64240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40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283.52413999999999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407544"/>
        <c:axId val="642405976"/>
      </c:barChart>
      <c:catAx>
        <c:axId val="64240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405976"/>
        <c:crosses val="autoZero"/>
        <c:auto val="1"/>
        <c:lblAlgn val="ctr"/>
        <c:lblOffset val="100"/>
        <c:noMultiLvlLbl val="0"/>
      </c:catAx>
      <c:valAx>
        <c:axId val="64240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40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5.4266129999999997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406368"/>
        <c:axId val="642406760"/>
      </c:barChart>
      <c:catAx>
        <c:axId val="64240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406760"/>
        <c:crosses val="autoZero"/>
        <c:auto val="1"/>
        <c:lblAlgn val="ctr"/>
        <c:lblOffset val="100"/>
        <c:noMultiLvlLbl val="0"/>
      </c:catAx>
      <c:valAx>
        <c:axId val="64240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4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고경식, ID : H1700116)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09월 22일 12:58:16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1924.8169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90.359409999999997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21.517073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67.790999999999997</v>
      </c>
      <c r="G8" s="59">
        <f>'DRIs DATA 입력'!G8</f>
        <v>10.590999999999999</v>
      </c>
      <c r="H8" s="59">
        <f>'DRIs DATA 입력'!H8</f>
        <v>21.617999999999999</v>
      </c>
      <c r="I8" s="46"/>
      <c r="J8" s="59" t="s">
        <v>216</v>
      </c>
      <c r="K8" s="59">
        <f>'DRIs DATA 입력'!K8</f>
        <v>0.88800000000000001</v>
      </c>
      <c r="L8" s="59">
        <f>'DRIs DATA 입력'!L8</f>
        <v>5.98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639.21130000000005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14.051780000000001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2.4553707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201.63811999999999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42.886470000000003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1.353178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1.5189406000000001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14.133005000000001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0.67126054000000002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283.52413999999999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5.4266129999999997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3.9009197000000002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33.247078000000002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578.25365999999997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1450.2664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4540.9480000000003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2646.1729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1.4650003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255.90350000000001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12.000211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10.774393999999999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943.57460000000003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1.9536123000000001E-3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4.091901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99.210526000000002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112.57077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I57" sqref="I57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289</v>
      </c>
      <c r="B1" s="61" t="s">
        <v>344</v>
      </c>
      <c r="G1" s="62" t="s">
        <v>320</v>
      </c>
      <c r="H1" s="61" t="s">
        <v>345</v>
      </c>
    </row>
    <row r="3" spans="1:33" x14ac:dyDescent="0.3">
      <c r="A3" s="68" t="s">
        <v>321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</row>
    <row r="4" spans="1:33" x14ac:dyDescent="0.3">
      <c r="A4" s="67" t="s">
        <v>280</v>
      </c>
      <c r="B4" s="67"/>
      <c r="C4" s="67"/>
      <c r="E4" s="64" t="s">
        <v>276</v>
      </c>
      <c r="F4" s="65"/>
      <c r="G4" s="65"/>
      <c r="H4" s="66"/>
      <c r="J4" s="64" t="s">
        <v>309</v>
      </c>
      <c r="K4" s="65"/>
      <c r="L4" s="66"/>
      <c r="N4" s="67" t="s">
        <v>46</v>
      </c>
      <c r="O4" s="67"/>
      <c r="P4" s="67"/>
      <c r="Q4" s="67"/>
      <c r="R4" s="67"/>
      <c r="S4" s="67"/>
      <c r="U4" s="67" t="s">
        <v>290</v>
      </c>
      <c r="V4" s="67"/>
      <c r="W4" s="67"/>
      <c r="X4" s="67"/>
      <c r="Y4" s="67"/>
      <c r="Z4" s="67"/>
      <c r="AB4" s="67" t="s">
        <v>334</v>
      </c>
      <c r="AC4" s="67"/>
      <c r="AD4" s="67"/>
      <c r="AE4" s="67"/>
      <c r="AF4" s="67"/>
      <c r="AG4" s="67"/>
    </row>
    <row r="5" spans="1:33" x14ac:dyDescent="0.3">
      <c r="A5" s="63"/>
      <c r="B5" s="63" t="s">
        <v>281</v>
      </c>
      <c r="C5" s="63" t="s">
        <v>322</v>
      </c>
      <c r="E5" s="63"/>
      <c r="F5" s="63" t="s">
        <v>50</v>
      </c>
      <c r="G5" s="63" t="s">
        <v>300</v>
      </c>
      <c r="H5" s="63" t="s">
        <v>46</v>
      </c>
      <c r="J5" s="63"/>
      <c r="K5" s="63" t="s">
        <v>296</v>
      </c>
      <c r="L5" s="63" t="s">
        <v>323</v>
      </c>
      <c r="N5" s="63"/>
      <c r="O5" s="63" t="s">
        <v>282</v>
      </c>
      <c r="P5" s="63" t="s">
        <v>294</v>
      </c>
      <c r="Q5" s="63" t="s">
        <v>291</v>
      </c>
      <c r="R5" s="63" t="s">
        <v>277</v>
      </c>
      <c r="S5" s="63" t="s">
        <v>322</v>
      </c>
      <c r="U5" s="63"/>
      <c r="V5" s="63" t="s">
        <v>282</v>
      </c>
      <c r="W5" s="63" t="s">
        <v>294</v>
      </c>
      <c r="X5" s="63" t="s">
        <v>291</v>
      </c>
      <c r="Y5" s="63" t="s">
        <v>277</v>
      </c>
      <c r="Z5" s="63" t="s">
        <v>322</v>
      </c>
      <c r="AB5" s="63"/>
      <c r="AC5" s="63" t="s">
        <v>335</v>
      </c>
      <c r="AD5" s="63" t="s">
        <v>336</v>
      </c>
      <c r="AE5" s="63" t="s">
        <v>334</v>
      </c>
      <c r="AF5" s="63" t="s">
        <v>337</v>
      </c>
      <c r="AG5" s="63" t="s">
        <v>338</v>
      </c>
    </row>
    <row r="6" spans="1:33" x14ac:dyDescent="0.3">
      <c r="A6" s="63" t="s">
        <v>280</v>
      </c>
      <c r="B6" s="63">
        <v>2000</v>
      </c>
      <c r="C6" s="63">
        <v>1924.8169</v>
      </c>
      <c r="E6" s="63" t="s">
        <v>283</v>
      </c>
      <c r="F6" s="63">
        <v>55</v>
      </c>
      <c r="G6" s="63">
        <v>15</v>
      </c>
      <c r="H6" s="63">
        <v>7</v>
      </c>
      <c r="J6" s="63" t="s">
        <v>283</v>
      </c>
      <c r="K6" s="63">
        <v>0.1</v>
      </c>
      <c r="L6" s="63">
        <v>4</v>
      </c>
      <c r="N6" s="63" t="s">
        <v>301</v>
      </c>
      <c r="O6" s="63">
        <v>50</v>
      </c>
      <c r="P6" s="63">
        <v>60</v>
      </c>
      <c r="Q6" s="63">
        <v>0</v>
      </c>
      <c r="R6" s="63">
        <v>0</v>
      </c>
      <c r="S6" s="63">
        <v>90.359409999999997</v>
      </c>
      <c r="U6" s="63" t="s">
        <v>310</v>
      </c>
      <c r="V6" s="63">
        <v>0</v>
      </c>
      <c r="W6" s="63">
        <v>0</v>
      </c>
      <c r="X6" s="63">
        <v>25</v>
      </c>
      <c r="Y6" s="63">
        <v>0</v>
      </c>
      <c r="Z6" s="63">
        <v>21.517073</v>
      </c>
      <c r="AB6" s="63" t="s">
        <v>339</v>
      </c>
      <c r="AC6" s="63">
        <v>2000</v>
      </c>
      <c r="AD6" s="63">
        <v>1924.8169</v>
      </c>
      <c r="AE6" s="63">
        <v>71.360260009765625</v>
      </c>
      <c r="AF6" s="63">
        <v>17.840064999999999</v>
      </c>
      <c r="AG6" s="63">
        <v>3.7073791388943498</v>
      </c>
    </row>
    <row r="7" spans="1:33" x14ac:dyDescent="0.3">
      <c r="E7" s="63" t="s">
        <v>311</v>
      </c>
      <c r="F7" s="63">
        <v>65</v>
      </c>
      <c r="G7" s="63">
        <v>30</v>
      </c>
      <c r="H7" s="63">
        <v>20</v>
      </c>
      <c r="J7" s="63" t="s">
        <v>311</v>
      </c>
      <c r="K7" s="63">
        <v>1</v>
      </c>
      <c r="L7" s="63">
        <v>10</v>
      </c>
    </row>
    <row r="8" spans="1:33" x14ac:dyDescent="0.3">
      <c r="E8" s="63" t="s">
        <v>292</v>
      </c>
      <c r="F8" s="63">
        <v>67.790999999999997</v>
      </c>
      <c r="G8" s="63">
        <v>10.590999999999999</v>
      </c>
      <c r="H8" s="63">
        <v>21.617999999999999</v>
      </c>
      <c r="J8" s="63" t="s">
        <v>292</v>
      </c>
      <c r="K8" s="63">
        <v>0.88800000000000001</v>
      </c>
      <c r="L8" s="63">
        <v>5.98</v>
      </c>
    </row>
    <row r="13" spans="1:33" x14ac:dyDescent="0.3">
      <c r="A13" s="68" t="s">
        <v>324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33" x14ac:dyDescent="0.3">
      <c r="A14" s="67" t="s">
        <v>312</v>
      </c>
      <c r="B14" s="67"/>
      <c r="C14" s="67"/>
      <c r="D14" s="67"/>
      <c r="E14" s="67"/>
      <c r="F14" s="67"/>
      <c r="H14" s="67" t="s">
        <v>302</v>
      </c>
      <c r="I14" s="67"/>
      <c r="J14" s="67"/>
      <c r="K14" s="67"/>
      <c r="L14" s="67"/>
      <c r="M14" s="67"/>
      <c r="O14" s="67" t="s">
        <v>313</v>
      </c>
      <c r="P14" s="67"/>
      <c r="Q14" s="67"/>
      <c r="R14" s="67"/>
      <c r="S14" s="67"/>
      <c r="T14" s="67"/>
      <c r="V14" s="67" t="s">
        <v>293</v>
      </c>
      <c r="W14" s="67"/>
      <c r="X14" s="67"/>
      <c r="Y14" s="67"/>
      <c r="Z14" s="67"/>
      <c r="AA14" s="67"/>
    </row>
    <row r="15" spans="1:33" x14ac:dyDescent="0.3">
      <c r="A15" s="63"/>
      <c r="B15" s="63" t="s">
        <v>282</v>
      </c>
      <c r="C15" s="63" t="s">
        <v>294</v>
      </c>
      <c r="D15" s="63" t="s">
        <v>291</v>
      </c>
      <c r="E15" s="63" t="s">
        <v>277</v>
      </c>
      <c r="F15" s="63" t="s">
        <v>322</v>
      </c>
      <c r="H15" s="63"/>
      <c r="I15" s="63" t="s">
        <v>282</v>
      </c>
      <c r="J15" s="63" t="s">
        <v>294</v>
      </c>
      <c r="K15" s="63" t="s">
        <v>291</v>
      </c>
      <c r="L15" s="63" t="s">
        <v>277</v>
      </c>
      <c r="M15" s="63" t="s">
        <v>322</v>
      </c>
      <c r="O15" s="63"/>
      <c r="P15" s="63" t="s">
        <v>282</v>
      </c>
      <c r="Q15" s="63" t="s">
        <v>294</v>
      </c>
      <c r="R15" s="63" t="s">
        <v>291</v>
      </c>
      <c r="S15" s="63" t="s">
        <v>277</v>
      </c>
      <c r="T15" s="63" t="s">
        <v>322</v>
      </c>
      <c r="V15" s="63"/>
      <c r="W15" s="63" t="s">
        <v>282</v>
      </c>
      <c r="X15" s="63" t="s">
        <v>294</v>
      </c>
      <c r="Y15" s="63" t="s">
        <v>291</v>
      </c>
      <c r="Z15" s="63" t="s">
        <v>277</v>
      </c>
      <c r="AA15" s="63" t="s">
        <v>322</v>
      </c>
    </row>
    <row r="16" spans="1:33" x14ac:dyDescent="0.3">
      <c r="A16" s="63" t="s">
        <v>303</v>
      </c>
      <c r="B16" s="63">
        <v>510</v>
      </c>
      <c r="C16" s="63">
        <v>700</v>
      </c>
      <c r="D16" s="63">
        <v>0</v>
      </c>
      <c r="E16" s="63">
        <v>3000</v>
      </c>
      <c r="F16" s="63">
        <v>639.21130000000005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14.051780000000001</v>
      </c>
      <c r="O16" s="63" t="s">
        <v>4</v>
      </c>
      <c r="P16" s="63">
        <v>0</v>
      </c>
      <c r="Q16" s="63">
        <v>0</v>
      </c>
      <c r="R16" s="63">
        <v>15</v>
      </c>
      <c r="S16" s="63">
        <v>100</v>
      </c>
      <c r="T16" s="63">
        <v>2.4553707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201.63811999999999</v>
      </c>
    </row>
    <row r="23" spans="1:62" x14ac:dyDescent="0.3">
      <c r="A23" s="68" t="s">
        <v>325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284</v>
      </c>
      <c r="B24" s="67"/>
      <c r="C24" s="67"/>
      <c r="D24" s="67"/>
      <c r="E24" s="67"/>
      <c r="F24" s="67"/>
      <c r="H24" s="67" t="s">
        <v>285</v>
      </c>
      <c r="I24" s="67"/>
      <c r="J24" s="67"/>
      <c r="K24" s="67"/>
      <c r="L24" s="67"/>
      <c r="M24" s="67"/>
      <c r="O24" s="67" t="s">
        <v>326</v>
      </c>
      <c r="P24" s="67"/>
      <c r="Q24" s="67"/>
      <c r="R24" s="67"/>
      <c r="S24" s="67"/>
      <c r="T24" s="67"/>
      <c r="V24" s="67" t="s">
        <v>278</v>
      </c>
      <c r="W24" s="67"/>
      <c r="X24" s="67"/>
      <c r="Y24" s="67"/>
      <c r="Z24" s="67"/>
      <c r="AA24" s="67"/>
      <c r="AC24" s="67" t="s">
        <v>297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286</v>
      </c>
      <c r="AR24" s="67"/>
      <c r="AS24" s="67"/>
      <c r="AT24" s="67"/>
      <c r="AU24" s="67"/>
      <c r="AV24" s="67"/>
      <c r="AX24" s="67" t="s">
        <v>304</v>
      </c>
      <c r="AY24" s="67"/>
      <c r="AZ24" s="67"/>
      <c r="BA24" s="67"/>
      <c r="BB24" s="67"/>
      <c r="BC24" s="67"/>
      <c r="BE24" s="67" t="s">
        <v>327</v>
      </c>
      <c r="BF24" s="67"/>
      <c r="BG24" s="67"/>
      <c r="BH24" s="67"/>
      <c r="BI24" s="67"/>
      <c r="BJ24" s="67"/>
    </row>
    <row r="25" spans="1:62" x14ac:dyDescent="0.3">
      <c r="A25" s="63"/>
      <c r="B25" s="63" t="s">
        <v>282</v>
      </c>
      <c r="C25" s="63" t="s">
        <v>294</v>
      </c>
      <c r="D25" s="63" t="s">
        <v>291</v>
      </c>
      <c r="E25" s="63" t="s">
        <v>277</v>
      </c>
      <c r="F25" s="63" t="s">
        <v>322</v>
      </c>
      <c r="H25" s="63"/>
      <c r="I25" s="63" t="s">
        <v>282</v>
      </c>
      <c r="J25" s="63" t="s">
        <v>294</v>
      </c>
      <c r="K25" s="63" t="s">
        <v>291</v>
      </c>
      <c r="L25" s="63" t="s">
        <v>277</v>
      </c>
      <c r="M25" s="63" t="s">
        <v>322</v>
      </c>
      <c r="O25" s="63"/>
      <c r="P25" s="63" t="s">
        <v>282</v>
      </c>
      <c r="Q25" s="63" t="s">
        <v>294</v>
      </c>
      <c r="R25" s="63" t="s">
        <v>291</v>
      </c>
      <c r="S25" s="63" t="s">
        <v>277</v>
      </c>
      <c r="T25" s="63" t="s">
        <v>322</v>
      </c>
      <c r="V25" s="63"/>
      <c r="W25" s="63" t="s">
        <v>282</v>
      </c>
      <c r="X25" s="63" t="s">
        <v>294</v>
      </c>
      <c r="Y25" s="63" t="s">
        <v>291</v>
      </c>
      <c r="Z25" s="63" t="s">
        <v>277</v>
      </c>
      <c r="AA25" s="63" t="s">
        <v>322</v>
      </c>
      <c r="AC25" s="63"/>
      <c r="AD25" s="63" t="s">
        <v>282</v>
      </c>
      <c r="AE25" s="63" t="s">
        <v>294</v>
      </c>
      <c r="AF25" s="63" t="s">
        <v>291</v>
      </c>
      <c r="AG25" s="63" t="s">
        <v>277</v>
      </c>
      <c r="AH25" s="63" t="s">
        <v>322</v>
      </c>
      <c r="AJ25" s="63"/>
      <c r="AK25" s="63" t="s">
        <v>282</v>
      </c>
      <c r="AL25" s="63" t="s">
        <v>294</v>
      </c>
      <c r="AM25" s="63" t="s">
        <v>291</v>
      </c>
      <c r="AN25" s="63" t="s">
        <v>277</v>
      </c>
      <c r="AO25" s="63" t="s">
        <v>322</v>
      </c>
      <c r="AQ25" s="63"/>
      <c r="AR25" s="63" t="s">
        <v>282</v>
      </c>
      <c r="AS25" s="63" t="s">
        <v>294</v>
      </c>
      <c r="AT25" s="63" t="s">
        <v>291</v>
      </c>
      <c r="AU25" s="63" t="s">
        <v>277</v>
      </c>
      <c r="AV25" s="63" t="s">
        <v>322</v>
      </c>
      <c r="AX25" s="63"/>
      <c r="AY25" s="63" t="s">
        <v>282</v>
      </c>
      <c r="AZ25" s="63" t="s">
        <v>294</v>
      </c>
      <c r="BA25" s="63" t="s">
        <v>291</v>
      </c>
      <c r="BB25" s="63" t="s">
        <v>277</v>
      </c>
      <c r="BC25" s="63" t="s">
        <v>322</v>
      </c>
      <c r="BE25" s="63"/>
      <c r="BF25" s="63" t="s">
        <v>282</v>
      </c>
      <c r="BG25" s="63" t="s">
        <v>294</v>
      </c>
      <c r="BH25" s="63" t="s">
        <v>291</v>
      </c>
      <c r="BI25" s="63" t="s">
        <v>277</v>
      </c>
      <c r="BJ25" s="63" t="s">
        <v>322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42.886470000000003</v>
      </c>
      <c r="H26" s="63" t="s">
        <v>9</v>
      </c>
      <c r="I26" s="63">
        <v>0.9</v>
      </c>
      <c r="J26" s="63">
        <v>1.1000000000000001</v>
      </c>
      <c r="K26" s="63">
        <v>0</v>
      </c>
      <c r="L26" s="63">
        <v>0</v>
      </c>
      <c r="M26" s="63">
        <v>1.353178</v>
      </c>
      <c r="O26" s="63" t="s">
        <v>10</v>
      </c>
      <c r="P26" s="63">
        <v>1.2</v>
      </c>
      <c r="Q26" s="63">
        <v>1.4</v>
      </c>
      <c r="R26" s="63">
        <v>0</v>
      </c>
      <c r="S26" s="63">
        <v>0</v>
      </c>
      <c r="T26" s="63">
        <v>1.5189406000000001</v>
      </c>
      <c r="V26" s="63" t="s">
        <v>11</v>
      </c>
      <c r="W26" s="63">
        <v>11</v>
      </c>
      <c r="X26" s="63">
        <v>14</v>
      </c>
      <c r="Y26" s="63">
        <v>0</v>
      </c>
      <c r="Z26" s="63">
        <v>35</v>
      </c>
      <c r="AA26" s="63">
        <v>14.133005000000001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0.67126054000000002</v>
      </c>
      <c r="AJ26" s="63" t="s">
        <v>328</v>
      </c>
      <c r="AK26" s="63">
        <v>320</v>
      </c>
      <c r="AL26" s="63">
        <v>400</v>
      </c>
      <c r="AM26" s="63">
        <v>0</v>
      </c>
      <c r="AN26" s="63">
        <v>1000</v>
      </c>
      <c r="AO26" s="63">
        <v>283.52413999999999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5.4266129999999997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3.9009197000000002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33.247078000000002</v>
      </c>
    </row>
    <row r="33" spans="1:62" x14ac:dyDescent="0.3">
      <c r="A33" s="68" t="s">
        <v>287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</row>
    <row r="34" spans="1:62" x14ac:dyDescent="0.3">
      <c r="A34" s="67" t="s">
        <v>315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340</v>
      </c>
      <c r="P34" s="67"/>
      <c r="Q34" s="67"/>
      <c r="R34" s="67"/>
      <c r="S34" s="67"/>
      <c r="T34" s="67"/>
      <c r="V34" s="67" t="s">
        <v>288</v>
      </c>
      <c r="W34" s="67"/>
      <c r="X34" s="67"/>
      <c r="Y34" s="67"/>
      <c r="Z34" s="67"/>
      <c r="AA34" s="67"/>
      <c r="AC34" s="67" t="s">
        <v>305</v>
      </c>
      <c r="AD34" s="67"/>
      <c r="AE34" s="67"/>
      <c r="AF34" s="67"/>
      <c r="AG34" s="67"/>
      <c r="AH34" s="67"/>
      <c r="AJ34" s="67" t="s">
        <v>329</v>
      </c>
      <c r="AK34" s="67"/>
      <c r="AL34" s="67"/>
      <c r="AM34" s="67"/>
      <c r="AN34" s="67"/>
      <c r="AO34" s="67"/>
    </row>
    <row r="35" spans="1:62" ht="33" x14ac:dyDescent="0.3">
      <c r="A35" s="63"/>
      <c r="B35" s="63" t="s">
        <v>282</v>
      </c>
      <c r="C35" s="63" t="s">
        <v>294</v>
      </c>
      <c r="D35" s="63" t="s">
        <v>291</v>
      </c>
      <c r="E35" s="63" t="s">
        <v>277</v>
      </c>
      <c r="F35" s="63" t="s">
        <v>322</v>
      </c>
      <c r="H35" s="63"/>
      <c r="I35" s="63" t="s">
        <v>282</v>
      </c>
      <c r="J35" s="63" t="s">
        <v>294</v>
      </c>
      <c r="K35" s="63" t="s">
        <v>291</v>
      </c>
      <c r="L35" s="63" t="s">
        <v>277</v>
      </c>
      <c r="M35" s="63" t="s">
        <v>322</v>
      </c>
      <c r="O35" s="63"/>
      <c r="P35" s="63" t="s">
        <v>282</v>
      </c>
      <c r="Q35" s="63" t="s">
        <v>294</v>
      </c>
      <c r="R35" s="63" t="s">
        <v>291</v>
      </c>
      <c r="S35" s="158" t="s">
        <v>341</v>
      </c>
      <c r="T35" s="63" t="s">
        <v>322</v>
      </c>
      <c r="V35" s="63"/>
      <c r="W35" s="63" t="s">
        <v>282</v>
      </c>
      <c r="X35" s="63" t="s">
        <v>294</v>
      </c>
      <c r="Y35" s="63" t="s">
        <v>291</v>
      </c>
      <c r="Z35" s="63" t="s">
        <v>277</v>
      </c>
      <c r="AA35" s="63" t="s">
        <v>322</v>
      </c>
      <c r="AC35" s="63"/>
      <c r="AD35" s="63" t="s">
        <v>282</v>
      </c>
      <c r="AE35" s="63" t="s">
        <v>294</v>
      </c>
      <c r="AF35" s="63" t="s">
        <v>291</v>
      </c>
      <c r="AG35" s="63" t="s">
        <v>277</v>
      </c>
      <c r="AH35" s="63" t="s">
        <v>322</v>
      </c>
      <c r="AJ35" s="63"/>
      <c r="AK35" s="63" t="s">
        <v>282</v>
      </c>
      <c r="AL35" s="63" t="s">
        <v>294</v>
      </c>
      <c r="AM35" s="63" t="s">
        <v>291</v>
      </c>
      <c r="AN35" s="63" t="s">
        <v>277</v>
      </c>
      <c r="AO35" s="63" t="s">
        <v>322</v>
      </c>
    </row>
    <row r="36" spans="1:62" x14ac:dyDescent="0.3">
      <c r="A36" s="63" t="s">
        <v>17</v>
      </c>
      <c r="B36" s="63">
        <v>600</v>
      </c>
      <c r="C36" s="63">
        <v>700</v>
      </c>
      <c r="D36" s="63">
        <v>0</v>
      </c>
      <c r="E36" s="63">
        <v>2000</v>
      </c>
      <c r="F36" s="63">
        <v>578.25365999999997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1450.2664</v>
      </c>
      <c r="O36" s="63" t="s">
        <v>19</v>
      </c>
      <c r="P36" s="63">
        <v>0</v>
      </c>
      <c r="Q36" s="63">
        <v>0</v>
      </c>
      <c r="R36" s="63">
        <v>1300</v>
      </c>
      <c r="S36" s="63">
        <v>2100</v>
      </c>
      <c r="T36" s="63">
        <v>4540.9480000000003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2646.1729</v>
      </c>
      <c r="AC36" s="63" t="s">
        <v>21</v>
      </c>
      <c r="AD36" s="63">
        <v>0</v>
      </c>
      <c r="AE36" s="63">
        <v>0</v>
      </c>
      <c r="AF36" s="63">
        <v>2100</v>
      </c>
      <c r="AG36" s="63">
        <v>0</v>
      </c>
      <c r="AH36" s="63">
        <v>1.4650003</v>
      </c>
      <c r="AJ36" s="63" t="s">
        <v>22</v>
      </c>
      <c r="AK36" s="63">
        <v>310</v>
      </c>
      <c r="AL36" s="63">
        <v>370</v>
      </c>
      <c r="AM36" s="63">
        <v>0</v>
      </c>
      <c r="AN36" s="63">
        <v>350</v>
      </c>
      <c r="AO36" s="63">
        <v>255.90350000000001</v>
      </c>
    </row>
    <row r="43" spans="1:62" x14ac:dyDescent="0.3">
      <c r="A43" s="68" t="s">
        <v>295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2" x14ac:dyDescent="0.3">
      <c r="A44" s="67" t="s">
        <v>306</v>
      </c>
      <c r="B44" s="67"/>
      <c r="C44" s="67"/>
      <c r="D44" s="67"/>
      <c r="E44" s="67"/>
      <c r="F44" s="67"/>
      <c r="H44" s="67" t="s">
        <v>298</v>
      </c>
      <c r="I44" s="67"/>
      <c r="J44" s="67"/>
      <c r="K44" s="67"/>
      <c r="L44" s="67"/>
      <c r="M44" s="67"/>
      <c r="O44" s="67" t="s">
        <v>317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318</v>
      </c>
      <c r="AD44" s="67"/>
      <c r="AE44" s="67"/>
      <c r="AF44" s="67"/>
      <c r="AG44" s="67"/>
      <c r="AH44" s="67"/>
      <c r="AJ44" s="67" t="s">
        <v>331</v>
      </c>
      <c r="AK44" s="67"/>
      <c r="AL44" s="67"/>
      <c r="AM44" s="67"/>
      <c r="AN44" s="67"/>
      <c r="AO44" s="67"/>
      <c r="AQ44" s="67" t="s">
        <v>332</v>
      </c>
      <c r="AR44" s="67"/>
      <c r="AS44" s="67"/>
      <c r="AT44" s="67"/>
      <c r="AU44" s="67"/>
      <c r="AV44" s="67"/>
      <c r="AX44" s="67" t="s">
        <v>307</v>
      </c>
      <c r="AY44" s="67"/>
      <c r="AZ44" s="67"/>
      <c r="BA44" s="67"/>
      <c r="BB44" s="67"/>
      <c r="BC44" s="67"/>
      <c r="BE44" s="67" t="s">
        <v>319</v>
      </c>
      <c r="BF44" s="67"/>
      <c r="BG44" s="67"/>
      <c r="BH44" s="67"/>
      <c r="BI44" s="67"/>
      <c r="BJ44" s="67"/>
    </row>
    <row r="45" spans="1:62" x14ac:dyDescent="0.3">
      <c r="A45" s="63"/>
      <c r="B45" s="63" t="s">
        <v>282</v>
      </c>
      <c r="C45" s="63" t="s">
        <v>294</v>
      </c>
      <c r="D45" s="63" t="s">
        <v>291</v>
      </c>
      <c r="E45" s="63" t="s">
        <v>277</v>
      </c>
      <c r="F45" s="63" t="s">
        <v>322</v>
      </c>
      <c r="H45" s="63"/>
      <c r="I45" s="63" t="s">
        <v>282</v>
      </c>
      <c r="J45" s="63" t="s">
        <v>294</v>
      </c>
      <c r="K45" s="63" t="s">
        <v>291</v>
      </c>
      <c r="L45" s="63" t="s">
        <v>277</v>
      </c>
      <c r="M45" s="63" t="s">
        <v>322</v>
      </c>
      <c r="O45" s="63"/>
      <c r="P45" s="63" t="s">
        <v>282</v>
      </c>
      <c r="Q45" s="63" t="s">
        <v>294</v>
      </c>
      <c r="R45" s="63" t="s">
        <v>291</v>
      </c>
      <c r="S45" s="63" t="s">
        <v>277</v>
      </c>
      <c r="T45" s="63" t="s">
        <v>322</v>
      </c>
      <c r="V45" s="63"/>
      <c r="W45" s="63" t="s">
        <v>282</v>
      </c>
      <c r="X45" s="63" t="s">
        <v>294</v>
      </c>
      <c r="Y45" s="63" t="s">
        <v>291</v>
      </c>
      <c r="Z45" s="63" t="s">
        <v>277</v>
      </c>
      <c r="AA45" s="63" t="s">
        <v>322</v>
      </c>
      <c r="AC45" s="63"/>
      <c r="AD45" s="63" t="s">
        <v>282</v>
      </c>
      <c r="AE45" s="63" t="s">
        <v>294</v>
      </c>
      <c r="AF45" s="63" t="s">
        <v>291</v>
      </c>
      <c r="AG45" s="63" t="s">
        <v>277</v>
      </c>
      <c r="AH45" s="63" t="s">
        <v>322</v>
      </c>
      <c r="AJ45" s="63"/>
      <c r="AK45" s="63" t="s">
        <v>282</v>
      </c>
      <c r="AL45" s="63" t="s">
        <v>294</v>
      </c>
      <c r="AM45" s="63" t="s">
        <v>291</v>
      </c>
      <c r="AN45" s="63" t="s">
        <v>277</v>
      </c>
      <c r="AO45" s="63" t="s">
        <v>322</v>
      </c>
      <c r="AQ45" s="63"/>
      <c r="AR45" s="63" t="s">
        <v>282</v>
      </c>
      <c r="AS45" s="63" t="s">
        <v>294</v>
      </c>
      <c r="AT45" s="63" t="s">
        <v>291</v>
      </c>
      <c r="AU45" s="63" t="s">
        <v>277</v>
      </c>
      <c r="AV45" s="63" t="s">
        <v>322</v>
      </c>
      <c r="AX45" s="63"/>
      <c r="AY45" s="63" t="s">
        <v>282</v>
      </c>
      <c r="AZ45" s="63" t="s">
        <v>294</v>
      </c>
      <c r="BA45" s="63" t="s">
        <v>291</v>
      </c>
      <c r="BB45" s="63" t="s">
        <v>277</v>
      </c>
      <c r="BC45" s="63" t="s">
        <v>322</v>
      </c>
      <c r="BE45" s="63"/>
      <c r="BF45" s="63" t="s">
        <v>282</v>
      </c>
      <c r="BG45" s="63" t="s">
        <v>294</v>
      </c>
      <c r="BH45" s="63" t="s">
        <v>291</v>
      </c>
      <c r="BI45" s="63" t="s">
        <v>277</v>
      </c>
      <c r="BJ45" s="63" t="s">
        <v>322</v>
      </c>
    </row>
    <row r="46" spans="1:62" x14ac:dyDescent="0.3">
      <c r="A46" s="63" t="s">
        <v>23</v>
      </c>
      <c r="B46" s="63">
        <v>7</v>
      </c>
      <c r="C46" s="63">
        <v>9</v>
      </c>
      <c r="D46" s="63">
        <v>0</v>
      </c>
      <c r="E46" s="63">
        <v>45</v>
      </c>
      <c r="F46" s="63">
        <v>12.000211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10.774393999999999</v>
      </c>
      <c r="O46" s="63" t="s">
        <v>279</v>
      </c>
      <c r="P46" s="63">
        <v>600</v>
      </c>
      <c r="Q46" s="63">
        <v>800</v>
      </c>
      <c r="R46" s="63">
        <v>0</v>
      </c>
      <c r="S46" s="63">
        <v>10000</v>
      </c>
      <c r="T46" s="63">
        <v>943.57460000000003</v>
      </c>
      <c r="V46" s="63" t="s">
        <v>29</v>
      </c>
      <c r="W46" s="63">
        <v>0</v>
      </c>
      <c r="X46" s="63">
        <v>0</v>
      </c>
      <c r="Y46" s="63">
        <v>3.1</v>
      </c>
      <c r="Z46" s="63">
        <v>10</v>
      </c>
      <c r="AA46" s="63">
        <v>1.9536123000000001E-3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4.091901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99.210526000000002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112.57077</v>
      </c>
      <c r="AX46" s="63" t="s">
        <v>308</v>
      </c>
      <c r="AY46" s="63"/>
      <c r="AZ46" s="63"/>
      <c r="BA46" s="63"/>
      <c r="BB46" s="63"/>
      <c r="BC46" s="63"/>
      <c r="BE46" s="63" t="s">
        <v>299</v>
      </c>
      <c r="BF46" s="63"/>
      <c r="BG46" s="63"/>
      <c r="BH46" s="63"/>
      <c r="BI46" s="63"/>
      <c r="BJ46" s="63"/>
    </row>
  </sheetData>
  <mergeCells count="39">
    <mergeCell ref="A3:AG3"/>
    <mergeCell ref="AB4:AG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E21" sqref="E21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342</v>
      </c>
      <c r="B2" s="61" t="s">
        <v>343</v>
      </c>
      <c r="C2" s="61" t="s">
        <v>333</v>
      </c>
      <c r="D2" s="61">
        <v>68</v>
      </c>
      <c r="E2" s="61">
        <v>1924.81689453125</v>
      </c>
      <c r="F2" s="61">
        <v>283.352783203125</v>
      </c>
      <c r="G2" s="61">
        <v>44.268768310546875</v>
      </c>
      <c r="H2" s="61">
        <v>15.849949836730957</v>
      </c>
      <c r="I2" s="61">
        <v>28.418819427490234</v>
      </c>
      <c r="J2" s="61">
        <v>90.359413146972656</v>
      </c>
      <c r="K2" s="61">
        <v>43.736030578613281</v>
      </c>
      <c r="L2" s="61">
        <v>46.623382568359375</v>
      </c>
      <c r="M2" s="61">
        <v>21.517072677612305</v>
      </c>
      <c r="N2" s="61">
        <v>2.5732307434082031</v>
      </c>
      <c r="O2" s="61">
        <v>11.870904922485352</v>
      </c>
      <c r="P2" s="61">
        <v>17.840065002441406</v>
      </c>
      <c r="Q2" s="61">
        <v>5.7128152847290039</v>
      </c>
      <c r="R2" s="61">
        <v>4.515998363494873</v>
      </c>
      <c r="S2" s="61">
        <v>3.972797155380249</v>
      </c>
      <c r="T2" s="61">
        <v>1.6727280616760254</v>
      </c>
      <c r="U2" s="61">
        <v>1.6032232046127319</v>
      </c>
      <c r="V2" s="61">
        <v>4.1525904089212418E-2</v>
      </c>
      <c r="W2" s="61">
        <v>745.36590576171875</v>
      </c>
      <c r="X2" s="61">
        <v>20.789600372314453</v>
      </c>
      <c r="Y2" s="61">
        <v>398.4896240234375</v>
      </c>
      <c r="Z2" s="61">
        <v>639.2113037109375</v>
      </c>
      <c r="AA2" s="61">
        <v>157.7667236328125</v>
      </c>
      <c r="AB2" s="61">
        <v>2888.669677734375</v>
      </c>
      <c r="AC2" s="61">
        <v>2.4553706645965576</v>
      </c>
      <c r="AD2" s="61">
        <v>2.8547146357595921E-3</v>
      </c>
      <c r="AE2" s="61">
        <v>2.3983895778656006</v>
      </c>
      <c r="AF2" s="61">
        <v>14.051779747009277</v>
      </c>
      <c r="AG2" s="61">
        <v>5.2915468215942383</v>
      </c>
      <c r="AH2" s="61">
        <v>4.237525463104248</v>
      </c>
      <c r="AI2" s="61">
        <v>0.20057033002376556</v>
      </c>
      <c r="AJ2" s="61">
        <v>8.0156841278076172</v>
      </c>
      <c r="AK2" s="61">
        <v>3.2119753360748291</v>
      </c>
      <c r="AL2" s="61">
        <v>0.16665615141391754</v>
      </c>
      <c r="AM2" s="61">
        <v>0.1240716353058815</v>
      </c>
      <c r="AN2" s="61">
        <v>9.0559348464012146E-2</v>
      </c>
      <c r="AO2" s="61">
        <v>8.4032202139496803E-3</v>
      </c>
      <c r="AP2" s="61">
        <v>201.63812255859375</v>
      </c>
      <c r="AQ2" s="61">
        <v>178.41401672363281</v>
      </c>
      <c r="AR2" s="61">
        <v>8.0073089599609375</v>
      </c>
      <c r="AS2" s="61">
        <v>42.886470794677734</v>
      </c>
      <c r="AT2" s="61">
        <v>1.3531780242919922</v>
      </c>
      <c r="AU2" s="61">
        <v>1.5189405679702759</v>
      </c>
      <c r="AV2" s="61">
        <v>14.133005142211914</v>
      </c>
      <c r="AW2" s="61">
        <v>11.720766067504883</v>
      </c>
      <c r="AX2" s="61">
        <v>1.0680758953094482</v>
      </c>
      <c r="AY2" s="61">
        <v>2.9034056663513184</v>
      </c>
      <c r="AZ2" s="61">
        <v>0.6712605357170105</v>
      </c>
      <c r="BA2" s="61">
        <v>283.52413940429688</v>
      </c>
      <c r="BB2" s="61">
        <v>212.19926452636719</v>
      </c>
      <c r="BC2" s="61">
        <v>0.32257956266403198</v>
      </c>
      <c r="BD2" s="61">
        <v>5.4266128540039062</v>
      </c>
      <c r="BE2" s="61">
        <v>3.9009196758270264</v>
      </c>
      <c r="BF2" s="61">
        <v>33.247077941894531</v>
      </c>
      <c r="BG2" s="61">
        <v>0.13662342727184296</v>
      </c>
      <c r="BH2" s="61">
        <v>578.253662109375</v>
      </c>
      <c r="BI2" s="61">
        <v>324.620361328125</v>
      </c>
      <c r="BJ2" s="61">
        <v>253.63331604003906</v>
      </c>
      <c r="BK2" s="61">
        <v>1450.266357421875</v>
      </c>
      <c r="BL2" s="61">
        <v>4540.9482421875</v>
      </c>
      <c r="BM2" s="61">
        <v>1.4650002717971802</v>
      </c>
      <c r="BN2" s="61">
        <v>2646.1728515625</v>
      </c>
      <c r="BO2" s="61">
        <v>255.90350341796875</v>
      </c>
      <c r="BP2" s="61">
        <v>12.000210762023926</v>
      </c>
      <c r="BQ2" s="61">
        <v>7.3049211502075195</v>
      </c>
      <c r="BR2" s="61">
        <v>4.6952900886535645</v>
      </c>
      <c r="BS2" s="61">
        <v>10.774394035339355</v>
      </c>
      <c r="BT2" s="61">
        <v>943.5745849609375</v>
      </c>
      <c r="BU2" s="61">
        <v>1.9536123145371675E-3</v>
      </c>
      <c r="BV2" s="61">
        <v>4.0919008255004883</v>
      </c>
      <c r="BW2" s="61">
        <v>99.210525512695313</v>
      </c>
      <c r="BX2" s="61">
        <v>112.57077026367187</v>
      </c>
      <c r="BY2" s="61">
        <v>0</v>
      </c>
      <c r="BZ2" s="61">
        <v>90.67840576171875</v>
      </c>
      <c r="CA2" s="61">
        <v>299.46514892578125</v>
      </c>
      <c r="CB2" s="61">
        <v>38.459568023681641</v>
      </c>
      <c r="CC2" s="61">
        <v>10.249374389648437</v>
      </c>
      <c r="CD2" s="61">
        <v>11.968896865844727</v>
      </c>
      <c r="CE2" s="61">
        <v>15.980225563049316</v>
      </c>
      <c r="CF2" s="61">
        <v>13.893877983093262</v>
      </c>
      <c r="CG2" s="61">
        <v>2.2473313808441162</v>
      </c>
      <c r="CH2" s="61">
        <v>13.729766845703125</v>
      </c>
      <c r="CI2" s="61">
        <v>5.2983496338129044E-2</v>
      </c>
      <c r="CJ2" s="61">
        <v>3.4087013453245163E-2</v>
      </c>
      <c r="CK2" s="61">
        <v>2.129627950489521E-2</v>
      </c>
      <c r="CL2" s="61">
        <v>4.8582658171653748E-2</v>
      </c>
      <c r="CM2" s="61">
        <v>0</v>
      </c>
      <c r="CN2" s="61">
        <v>9.7468011081218719E-2</v>
      </c>
      <c r="CO2" s="61">
        <v>1.2437296099960804E-3</v>
      </c>
      <c r="CP2" s="61">
        <v>0.51089662313461304</v>
      </c>
      <c r="CQ2" s="61">
        <v>1.8827982246875763E-2</v>
      </c>
      <c r="CR2" s="61">
        <v>2.5965819135308266E-2</v>
      </c>
      <c r="CS2" s="61">
        <v>6.5763154029846191</v>
      </c>
      <c r="CT2" s="61">
        <v>0.3838331401348114</v>
      </c>
      <c r="CU2" s="61">
        <v>6.627219170331955E-2</v>
      </c>
      <c r="CV2" s="61">
        <v>1.2633847072720528E-3</v>
      </c>
      <c r="CW2" s="61">
        <v>2.5281035900115967</v>
      </c>
      <c r="CX2" s="61">
        <v>10.880663871765137</v>
      </c>
      <c r="CY2" s="61">
        <v>0.52753955125808716</v>
      </c>
      <c r="CZ2" s="61">
        <v>12.652409553527832</v>
      </c>
      <c r="DA2" s="61">
        <v>1.2425934076309204</v>
      </c>
      <c r="DB2" s="61">
        <v>0.94063699245452881</v>
      </c>
      <c r="DC2" s="61">
        <v>2.5409999437897568E-8</v>
      </c>
      <c r="DD2" s="61">
        <v>7.78021439909935E-2</v>
      </c>
      <c r="DE2" s="61">
        <v>0.13968896865844727</v>
      </c>
      <c r="DF2" s="61">
        <v>4.2414281517267227E-2</v>
      </c>
      <c r="DG2" s="61">
        <v>8.6099701002240181E-3</v>
      </c>
      <c r="DH2" s="61">
        <v>2.1586198359727859E-2</v>
      </c>
      <c r="DI2" s="61">
        <v>1.6170000449733379E-8</v>
      </c>
      <c r="DJ2" s="61">
        <v>7.1895673871040344E-2</v>
      </c>
      <c r="DK2" s="61">
        <v>0.33992519974708557</v>
      </c>
      <c r="DL2" s="61">
        <v>8.2155810669064522E-3</v>
      </c>
      <c r="DM2" s="61">
        <v>5.7026859372854233E-2</v>
      </c>
      <c r="DN2" s="61">
        <v>7.2308601811528206E-3</v>
      </c>
      <c r="DO2" s="61">
        <v>3.5952136386185884E-3</v>
      </c>
      <c r="DP2" s="61">
        <v>1.9022069871425629E-2</v>
      </c>
      <c r="DQ2" s="61">
        <v>7.6229994760979025E-8</v>
      </c>
      <c r="DR2" s="61">
        <v>0.63732743263244629</v>
      </c>
      <c r="DS2" s="61">
        <v>0.11194305866956711</v>
      </c>
      <c r="DT2" s="61">
        <v>3.0096700415015221E-2</v>
      </c>
      <c r="DU2" s="61">
        <v>1.0462565347552299E-2</v>
      </c>
      <c r="DV2" s="61">
        <v>0.26139581203460693</v>
      </c>
      <c r="DW2" s="61">
        <v>9.7301118075847626E-2</v>
      </c>
      <c r="DX2" s="61">
        <v>9.3163073062896729E-2</v>
      </c>
      <c r="DY2" s="61">
        <v>7.0353507995605469E-2</v>
      </c>
      <c r="DZ2" s="61">
        <v>58494.51953125</v>
      </c>
      <c r="EA2" s="61">
        <v>27773.32421875</v>
      </c>
      <c r="EB2" s="61">
        <v>30721.193359375</v>
      </c>
      <c r="EC2" s="61">
        <v>2954.064453125</v>
      </c>
      <c r="ED2" s="61">
        <v>5191.0947265625</v>
      </c>
      <c r="EE2" s="61">
        <v>3201.060791015625</v>
      </c>
      <c r="EF2" s="61">
        <v>1199.37744140625</v>
      </c>
      <c r="EG2" s="61">
        <v>3000.727783203125</v>
      </c>
      <c r="EH2" s="61">
        <v>2236.951904296875</v>
      </c>
      <c r="EI2" s="61">
        <v>574.76708984375</v>
      </c>
      <c r="EJ2" s="61">
        <v>3757.189697265625</v>
      </c>
      <c r="EK2" s="61">
        <v>1586.9173583984375</v>
      </c>
      <c r="EL2" s="61">
        <v>4071.173583984375</v>
      </c>
      <c r="EM2" s="61">
        <v>1829.761962890625</v>
      </c>
      <c r="EN2" s="61">
        <v>731.16412353515625</v>
      </c>
      <c r="EO2" s="61">
        <v>3862.115234375</v>
      </c>
      <c r="EP2" s="61">
        <v>5939.3798828125</v>
      </c>
      <c r="EQ2" s="61">
        <v>9344.4248046875</v>
      </c>
      <c r="ER2" s="61">
        <v>2038.1251220703125</v>
      </c>
      <c r="ES2" s="61">
        <v>4093.96728515625</v>
      </c>
      <c r="ET2" s="61">
        <v>2701.714111328125</v>
      </c>
      <c r="EU2" s="61">
        <v>180.54116821289062</v>
      </c>
      <c r="EV2" s="61">
        <v>1930.5416259765625</v>
      </c>
      <c r="EW2" s="61">
        <v>5405.2568359375</v>
      </c>
      <c r="EX2" s="61">
        <v>11902.3486328125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283.52413940429688</v>
      </c>
      <c r="B6">
        <f>BB2</f>
        <v>212.19926452636719</v>
      </c>
      <c r="C6">
        <f>BC2</f>
        <v>0.32257956266403198</v>
      </c>
      <c r="D6">
        <f>BD2</f>
        <v>5.4266128540039062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20298</v>
      </c>
      <c r="C2" s="56">
        <f ca="1">YEAR(TODAY())-YEAR(B2)+IF(TODAY()&gt;=DATE(YEAR(TODAY()),MONTH(B2),DAY(B2)),0,-1)</f>
        <v>68</v>
      </c>
      <c r="E2" s="52">
        <v>167.4</v>
      </c>
      <c r="F2" s="53" t="s">
        <v>39</v>
      </c>
      <c r="G2" s="52">
        <v>61.5</v>
      </c>
      <c r="H2" s="51" t="s">
        <v>41</v>
      </c>
      <c r="I2" s="70">
        <f>ROUND(G3/E3^2,1)</f>
        <v>21.9</v>
      </c>
    </row>
    <row r="3" spans="1:9" x14ac:dyDescent="0.3">
      <c r="E3" s="51">
        <f>E2/100</f>
        <v>1.6740000000000002</v>
      </c>
      <c r="F3" s="51" t="s">
        <v>40</v>
      </c>
      <c r="G3" s="51">
        <f>G2</f>
        <v>61.5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45190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고경식, ID : H1700116)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2023년 09월 22일 12:58:16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45190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68</v>
      </c>
      <c r="G12" s="135"/>
      <c r="H12" s="135"/>
      <c r="I12" s="135"/>
      <c r="K12" s="126">
        <f>'개인정보 및 신체계측 입력'!E2</f>
        <v>167.4</v>
      </c>
      <c r="L12" s="127"/>
      <c r="M12" s="120">
        <f>'개인정보 및 신체계측 입력'!G2</f>
        <v>61.5</v>
      </c>
      <c r="N12" s="121"/>
      <c r="O12" s="116" t="s">
        <v>271</v>
      </c>
      <c r="P12" s="110"/>
      <c r="Q12" s="113">
        <f>'개인정보 및 신체계측 입력'!I2</f>
        <v>21.9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고경식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67.790999999999997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10.590999999999999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21.617999999999999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6</v>
      </c>
      <c r="L72" s="36" t="s">
        <v>53</v>
      </c>
      <c r="M72" s="36">
        <f>ROUND('DRIs DATA'!K8,1)</f>
        <v>0.9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85.23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117.1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42.89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44.75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72.28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302.73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120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2023-09-22T04:06:02Z</dcterms:modified>
</cp:coreProperties>
</file>