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<sst xmlns="http://schemas.openxmlformats.org/spreadsheetml/2006/main" count="699" uniqueCount="346">
  <si>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</si>
  <si>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</si>
  <si>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</si>
  <si>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</si>
  <si>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</si>
  <si>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</si>
  <si>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</si>
  <si>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</si>
  <si>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</si>
  <si>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</si>
  <si>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</si>
  <si>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</si>
  <si>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</si>
  <si>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</si>
  <si>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</si>
  <si>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</si>
  <si>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</si>
  <si>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</si>
  <si>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</si>
  <si>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</si>
  <si>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</si>
  <si>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</si>
  <si>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</si>
  <si>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</si>
  <si>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</si>
  <si>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</si>
  <si>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</si>
  <si>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</si>
  <si>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</si>
  <si>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</si>
  <si>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</si>
  <si>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</si>
  <si>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</si>
  <si>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</si>
  <si>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</si>
  <si>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</si>
  <si>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</si>
  <si>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</si>
  <si>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</si>
  <si>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</si>
  <si>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</si>
  <si>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</si>
  <si>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</si>
  <si>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</si>
  <si>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</si>
  <si>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</si>
  <si>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</si>
  <si>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</si>
  <si>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</si>
  <si>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</si>
  <si>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</si>
  <si>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</si>
  <si>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</si>
  <si>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</si>
  <si>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</si>
  <si>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</si>
  <si>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</si>
  <si>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</si>
  <si>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</si>
  <si>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</si>
  <si>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</si>
  <si>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</si>
  <si>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</si>
  <si>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</si>
  <si>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</si>
  <si>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</si>
  <si>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</si>
  <si>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</si>
  <si>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</si>
  <si>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</si>
  <si>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</si>
  <si>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</si>
  <si>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</si>
  <si>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</si>
  <si>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</si>
  <si>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</si>
  <si>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</si>
  <si>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</si>
  <si>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</si>
  <si>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</si>
  <si>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</si>
  <si>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</si>
  <si>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</si>
  <si>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</si>
  <si>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</si>
  <si>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</si>
  <si>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</si>
  <si>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</si>
  <si>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</si>
  <si>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</si>
  <si>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</si>
  <si>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</si>
  <si>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</si>
  <si>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</si>
  <si>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</si>
  <si>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</si>
  <si>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</si>
  <si>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</si>
  <si>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</si>
  <si>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</si>
  <si>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</si>
  <si>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</si>
  <si>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</si>
  <si>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</si>
  <si>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</si>
  <si>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</si>
  <si>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</si>
  <si>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</si>
  <si>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</si>
  <si>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</si>
  <si>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</si>
  <si>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</si>
  <si>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</si>
  <si>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</si>
  <si>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</si>
  <si>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</si>
  <si>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</si>
  <si>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</si>
  <si>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</si>
  <si>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</si>
  <si>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</si>
  <si>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</si>
  <si>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</si>
  <si>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</si>
  <si>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</si>
  <si>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</si>
  <si>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</si>
  <si>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</si>
  <si>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</si>
  <si>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</si>
  <si>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</si>
  <si>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</si>
  <si>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</si>
  <si>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</si>
  <si>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</si>
  <si>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</si>
  <si>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</si>
  <si>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</si>
  <si>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</si>
  <si>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</si>
  <si>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</si>
  <si>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</si>
  <si>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</si>
  <si>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</si>
  <si>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</si>
  <si>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</si>
  <si>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</si>
  <si>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</si>
  <si>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</si>
  <si>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</si>
  <si>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</si>
  <si>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</si>
  <si>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</si>
  <si>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</si>
  <si>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</si>
  <si>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</si>
  <si>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</si>
  <si>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</si>
  <si>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</si>
  <si>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</si>
  <si>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</si>
  <si>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</si>
  <si>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</si>
  <si>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</si>
  <si>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</si>
  <si>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</si>
  <si>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</si>
  <si>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</si>
  <si>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</si>
  <si>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</si>
  <si>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</si>
  <si>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</si>
  <si>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</si>
  <si>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</si>
  <si>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</si>
  <si>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</si>
  <si>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</si>
  <si>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</si>
  <si>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</si>
  <si>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</si>
  <si>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</si>
  <si>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</si>
  <si>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</si>
  <si>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</si>
  <si>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</si>
  <si>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</si>
  <si>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</si>
  <si>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</si>
  <si>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</si>
  <si>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</si>
  <si>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</si>
  <si>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</si>
  <si>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</si>
  <si>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</si>
  <si>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</si>
  <si>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</si>
  <si>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</si>
  <si>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</si>
  <si>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</si>
  <si>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</si>
  <si>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</si>
  <si>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</si>
  <si>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</si>
  <si>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</si>
  <si>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</si>
  <si>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</si>
  <si>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</si>
  <si>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</si>
  <si>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</si>
  <si>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</si>
  <si>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</si>
  <si>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</si>
  <si>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</si>
  <si>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</si>
  <si>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</si>
  <si>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</si>
  <si>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</si>
  <si>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</si>
  <si>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</si>
  <si>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</si>
  <si>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</si>
  <si>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</si>
  <si>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</si>
  <si>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</si>
  <si>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</si>
  <si>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</si>
  <si>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</si>
  <si>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</si>
  <si>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</si>
  <si>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</si>
  <si>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</si>
  <si>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</si>
  <si>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</si>
  <si>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</si>
  <si>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</si>
  <si>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</si>
  <si>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</si>
  <si>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</si>
  <si>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</si>
  <si>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</si>
  <si>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</si>
  <si>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</si>
  <si>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</si>
  <si>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</si>
  <si>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</si>
  <si>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</si>
  <si>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</si>
  <si>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</si>
  <si>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</si>
  <si>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</si>
  <si>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</si>
  <si>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</si>
  <si>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</si>
  <si>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</si>
  <si>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</si>
  <si>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</si>
  <si>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</si>
  <si>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</si>
  <si>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</si>
  <si>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</si>
  <si>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</si>
  <si>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</si>
  <si>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</si>
  <si>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</si>
  <si>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</si>
  <si>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</si>
  <si>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</si>
  <si>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</si>
  <si>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</si>
  <si>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</si>
  <si>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</si>
  <si>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</si>
  <si>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</si>
  <si>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</si>
  <si>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</si>
  <si>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</si>
  <si>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</si>
  <si>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</si>
  <si>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</si>
  <si>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</si>
  <si>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</si>
  <si>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</si>
  <si>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</si>
  <si>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지용성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</si>
  <si>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</si>
  <si>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</si>
  <si>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</si>
  <si>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</si>
  <si>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</si>
  <si>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</si>
  <si>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</si>
  <si>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</si>
  <si>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</si>
  <si>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</si>
  <si>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</si>
  <si>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</si>
  <si>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</si>
  <si>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</si>
  <si>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</si>
  <si>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H1700118</t>
  </si>
  <si>
    <t>조갑제</t>
  </si>
  <si>
    <t>M</t>
  </si>
  <si>
    <t>(설문지 : FFQ 95문항 설문지, 사용자 : 조갑제, ID : H1700118)</t>
  </si>
  <si>
    <t>출력시각</t>
    <phoneticPr fontId="1" type="noConversion"/>
  </si>
  <si>
    <t>2023년 10월 13일 10:32:52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</si>
  <si>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</si>
  <si>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</si>
  <si>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</si>
  <si>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</si>
  <si>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당류</t>
    <phoneticPr fontId="1" type="noConversion"/>
  </si>
  <si>
    <t>섭취량</t>
    <phoneticPr fontId="1" type="noConversion"/>
  </si>
  <si>
    <t>n-3불포화</t>
    <phoneticPr fontId="1" type="noConversion"/>
  </si>
  <si>
    <t>충분섭취량</t>
    <phoneticPr fontId="1" type="noConversion"/>
  </si>
  <si>
    <t>상한섭취량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</si>
  <si>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</si>
  <si>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</si>
  <si>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</si>
  <si>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</si>
  <si>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</si>
  <si>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</si>
  <si>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</si>
  <si>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</si>
  <si>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</si>
  <si>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</si>
  <si>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</si>
  <si>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</si>
  <si>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</si>
  <si>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</si>
  <si>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</si>
  <si>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</si>
  <si>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</si>
  <si>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</si>
  <si>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</si>
  <si>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</si>
  <si>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</si>
  <si>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</si>
  <si>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</si>
  <si>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만성질환위험
감소섭취량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</si>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</sst>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58.841983999999997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243960"/>
        <c:axId val="505247880"/>
      </c:barChart>
      <c:catAx>
        <c:axId val="50524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247880"/>
        <c:crosses val="autoZero"/>
        <c:auto val="1"/>
        <c:lblAlgn val="ctr"/>
        <c:lblOffset val="100"/>
        <c:noMultiLvlLbl val="0"/>
      </c:catAx>
      <c:valAx>
        <c:axId val="50524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24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2.7366860000000002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68496"/>
        <c:axId val="570266144"/>
      </c:barChart>
      <c:catAx>
        <c:axId val="57026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66144"/>
        <c:crosses val="autoZero"/>
        <c:auto val="1"/>
        <c:lblAlgn val="ctr"/>
        <c:lblOffset val="100"/>
        <c:noMultiLvlLbl val="0"/>
      </c:catAx>
      <c:valAx>
        <c:axId val="57026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6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23.401385999999999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67320"/>
        <c:axId val="570266536"/>
      </c:barChart>
      <c:catAx>
        <c:axId val="57026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66536"/>
        <c:crosses val="autoZero"/>
        <c:auto val="1"/>
        <c:lblAlgn val="ctr"/>
        <c:lblOffset val="100"/>
        <c:noMultiLvlLbl val="0"/>
      </c:catAx>
      <c:valAx>
        <c:axId val="57026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6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991.86914000000002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267712"/>
        <c:axId val="570264968"/>
      </c:barChart>
      <c:catAx>
        <c:axId val="57026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64968"/>
        <c:crosses val="autoZero"/>
        <c:auto val="1"/>
        <c:lblAlgn val="ctr"/>
        <c:lblOffset val="100"/>
        <c:noMultiLvlLbl val="0"/>
      </c:catAx>
      <c:valAx>
        <c:axId val="5702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26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2028.4097999999999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584656"/>
        <c:axId val="588586616"/>
      </c:barChart>
      <c:catAx>
        <c:axId val="58858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586616"/>
        <c:crosses val="autoZero"/>
        <c:auto val="1"/>
        <c:lblAlgn val="ctr"/>
        <c:lblOffset val="100"/>
        <c:noMultiLvlLbl val="0"/>
      </c:catAx>
      <c:valAx>
        <c:axId val="5885866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58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11.804757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587008"/>
        <c:axId val="588587400"/>
      </c:barChart>
      <c:catAx>
        <c:axId val="58858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587400"/>
        <c:crosses val="autoZero"/>
        <c:auto val="1"/>
        <c:lblAlgn val="ctr"/>
        <c:lblOffset val="100"/>
        <c:noMultiLvlLbl val="0"/>
      </c:catAx>
      <c:valAx>
        <c:axId val="58858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5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227.06044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586224"/>
        <c:axId val="588585048"/>
      </c:barChart>
      <c:catAx>
        <c:axId val="58858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585048"/>
        <c:crosses val="autoZero"/>
        <c:auto val="1"/>
        <c:lblAlgn val="ctr"/>
        <c:lblOffset val="100"/>
        <c:noMultiLvlLbl val="0"/>
      </c:catAx>
      <c:valAx>
        <c:axId val="58858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58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9.4656490000000009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4959824"/>
        <c:axId val="934960608"/>
      </c:barChart>
      <c:catAx>
        <c:axId val="93495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4960608"/>
        <c:crosses val="autoZero"/>
        <c:auto val="1"/>
        <c:lblAlgn val="ctr"/>
        <c:lblOffset val="100"/>
        <c:noMultiLvlLbl val="0"/>
      </c:catAx>
      <c:valAx>
        <c:axId val="93496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495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544.65125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4961000"/>
        <c:axId val="934960216"/>
      </c:barChart>
      <c:catAx>
        <c:axId val="93496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4960216"/>
        <c:crosses val="autoZero"/>
        <c:auto val="1"/>
        <c:lblAlgn val="ctr"/>
        <c:lblOffset val="100"/>
        <c:noMultiLvlLbl val="0"/>
      </c:catAx>
      <c:valAx>
        <c:axId val="934960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496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8.9216869999999993E-3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4959040"/>
        <c:axId val="934961392"/>
      </c:barChart>
      <c:catAx>
        <c:axId val="93495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4961392"/>
        <c:crosses val="autoZero"/>
        <c:auto val="1"/>
        <c:lblAlgn val="ctr"/>
        <c:lblOffset val="100"/>
        <c:noMultiLvlLbl val="0"/>
      </c:catAx>
      <c:valAx>
        <c:axId val="93496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49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3.8992076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4958648"/>
        <c:axId val="745779680"/>
      </c:barChart>
      <c:catAx>
        <c:axId val="93495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5779680"/>
        <c:crosses val="autoZero"/>
        <c:auto val="1"/>
        <c:lblAlgn val="ctr"/>
        <c:lblOffset val="100"/>
        <c:noMultiLvlLbl val="0"/>
      </c:catAx>
      <c:valAx>
        <c:axId val="745779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495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18.163474999999998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727472"/>
        <c:axId val="392728648"/>
      </c:barChart>
      <c:catAx>
        <c:axId val="39272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728648"/>
        <c:crosses val="autoZero"/>
        <c:auto val="1"/>
        <c:lblAlgn val="ctr"/>
        <c:lblOffset val="100"/>
        <c:noMultiLvlLbl val="0"/>
      </c:catAx>
      <c:valAx>
        <c:axId val="392728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72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220.46727000000001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5778112"/>
        <c:axId val="745778504"/>
      </c:barChart>
      <c:catAx>
        <c:axId val="74577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5778504"/>
        <c:crosses val="autoZero"/>
        <c:auto val="1"/>
        <c:lblAlgn val="ctr"/>
        <c:lblOffset val="100"/>
        <c:noMultiLvlLbl val="0"/>
      </c:catAx>
      <c:valAx>
        <c:axId val="74577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57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70.164950000000005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5779288"/>
        <c:axId val="745776152"/>
      </c:barChart>
      <c:catAx>
        <c:axId val="74577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5776152"/>
        <c:crosses val="autoZero"/>
        <c:auto val="1"/>
        <c:lblAlgn val="ctr"/>
        <c:lblOffset val="100"/>
        <c:noMultiLvlLbl val="0"/>
      </c:catAx>
      <c:valAx>
        <c:axId val="74577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577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0.79200000000000004</c:v>
                </c:pt>
                <c:pt idx="1">
                  <c:v>5.4850000000000003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5776936"/>
        <c:axId val="745777328"/>
      </c:barChart>
      <c:catAx>
        <c:axId val="74577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5777328"/>
        <c:crosses val="autoZero"/>
        <c:auto val="1"/>
        <c:lblAlgn val="ctr"/>
        <c:lblOffset val="100"/>
        <c:noMultiLvlLbl val="0"/>
      </c:catAx>
      <c:valAx>
        <c:axId val="74577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577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192.58163452148437</c:v>
                </c:pt>
                <c:pt idx="1">
                  <c:v>5.2316877990961075E-2</c:v>
                </c:pt>
                <c:pt idx="2">
                  <c:v>2.6625862121582031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487.69168000000002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298376"/>
        <c:axId val="694294064"/>
      </c:barChart>
      <c:catAx>
        <c:axId val="69429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294064"/>
        <c:crosses val="autoZero"/>
        <c:auto val="1"/>
        <c:lblAlgn val="ctr"/>
        <c:lblOffset val="100"/>
        <c:noMultiLvlLbl val="0"/>
      </c:catAx>
      <c:valAx>
        <c:axId val="694294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29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14.352354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296024"/>
        <c:axId val="694297200"/>
      </c:barChart>
      <c:catAx>
        <c:axId val="69429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297200"/>
        <c:crosses val="autoZero"/>
        <c:auto val="1"/>
        <c:lblAlgn val="ctr"/>
        <c:lblOffset val="100"/>
        <c:noMultiLvlLbl val="0"/>
      </c:catAx>
      <c:valAx>
        <c:axId val="69429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29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70.62</c:v>
                </c:pt>
                <c:pt idx="1">
                  <c:v>9.73</c:v>
                </c:pt>
                <c:pt idx="2">
                  <c:v>19.649999999999999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4296416"/>
        <c:axId val="694293672"/>
      </c:barChart>
      <c:catAx>
        <c:axId val="69429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293672"/>
        <c:crosses val="autoZero"/>
        <c:auto val="1"/>
        <c:lblAlgn val="ctr"/>
        <c:lblOffset val="100"/>
        <c:noMultiLvlLbl val="0"/>
      </c:catAx>
      <c:valAx>
        <c:axId val="69429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29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1356.5540000000001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298768"/>
        <c:axId val="694299160"/>
      </c:barChart>
      <c:catAx>
        <c:axId val="69429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299160"/>
        <c:crosses val="autoZero"/>
        <c:auto val="1"/>
        <c:lblAlgn val="ctr"/>
        <c:lblOffset val="100"/>
        <c:noMultiLvlLbl val="0"/>
      </c:catAx>
      <c:valAx>
        <c:axId val="694299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29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45.730395999999999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292496"/>
        <c:axId val="694292888"/>
      </c:barChart>
      <c:catAx>
        <c:axId val="69429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292888"/>
        <c:crosses val="autoZero"/>
        <c:auto val="1"/>
        <c:lblAlgn val="ctr"/>
        <c:lblOffset val="100"/>
        <c:noMultiLvlLbl val="0"/>
      </c:catAx>
      <c:valAx>
        <c:axId val="69429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29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402.93669999999997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295240"/>
        <c:axId val="694295632"/>
      </c:barChart>
      <c:catAx>
        <c:axId val="69429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295632"/>
        <c:crosses val="autoZero"/>
        <c:auto val="1"/>
        <c:lblAlgn val="ctr"/>
        <c:lblOffset val="100"/>
        <c:noMultiLvlLbl val="0"/>
      </c:catAx>
      <c:valAx>
        <c:axId val="69429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29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1.124009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6938416"/>
        <c:axId val="916937632"/>
      </c:barChart>
      <c:catAx>
        <c:axId val="91693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6937632"/>
        <c:crosses val="autoZero"/>
        <c:auto val="1"/>
        <c:lblAlgn val="ctr"/>
        <c:lblOffset val="100"/>
        <c:noMultiLvlLbl val="0"/>
      </c:catAx>
      <c:valAx>
        <c:axId val="9169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693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3969.8139999999999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6837912"/>
        <c:axId val="866840656"/>
      </c:barChart>
      <c:catAx>
        <c:axId val="86683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840656"/>
        <c:crosses val="autoZero"/>
        <c:auto val="1"/>
        <c:lblAlgn val="ctr"/>
        <c:lblOffset val="100"/>
        <c:noMultiLvlLbl val="0"/>
      </c:catAx>
      <c:valAx>
        <c:axId val="86684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683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8.7171369999999992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6841832"/>
        <c:axId val="866838304"/>
      </c:barChart>
      <c:catAx>
        <c:axId val="86684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838304"/>
        <c:crosses val="autoZero"/>
        <c:auto val="1"/>
        <c:lblAlgn val="ctr"/>
        <c:lblOffset val="100"/>
        <c:noMultiLvlLbl val="0"/>
      </c:catAx>
      <c:valAx>
        <c:axId val="86683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684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0.46169769999999999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6840264"/>
        <c:axId val="866838696"/>
      </c:barChart>
      <c:catAx>
        <c:axId val="86684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838696"/>
        <c:crosses val="autoZero"/>
        <c:auto val="1"/>
        <c:lblAlgn val="ctr"/>
        <c:lblOffset val="100"/>
        <c:noMultiLvlLbl val="0"/>
      </c:catAx>
      <c:valAx>
        <c:axId val="86683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684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154.69175999999999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6940376"/>
        <c:axId val="916936848"/>
      </c:barChart>
      <c:catAx>
        <c:axId val="9169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6936848"/>
        <c:crosses val="autoZero"/>
        <c:auto val="1"/>
        <c:lblAlgn val="ctr"/>
        <c:lblOffset val="100"/>
        <c:noMultiLvlLbl val="0"/>
      </c:catAx>
      <c:valAx>
        <c:axId val="91693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694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1.1449282000000001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1243824"/>
        <c:axId val="921243040"/>
      </c:barChart>
      <c:catAx>
        <c:axId val="92124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243040"/>
        <c:crosses val="autoZero"/>
        <c:auto val="1"/>
        <c:lblAlgn val="ctr"/>
        <c:lblOffset val="100"/>
        <c:noMultiLvlLbl val="0"/>
      </c:catAx>
      <c:valAx>
        <c:axId val="921243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124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9.4883579999999998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1246568"/>
        <c:axId val="921244216"/>
      </c:barChart>
      <c:catAx>
        <c:axId val="92124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244216"/>
        <c:crosses val="autoZero"/>
        <c:auto val="1"/>
        <c:lblAlgn val="ctr"/>
        <c:lblOffset val="100"/>
        <c:noMultiLvlLbl val="0"/>
      </c:catAx>
      <c:valAx>
        <c:axId val="92124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124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0.46169769999999999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1243432"/>
        <c:axId val="921244608"/>
      </c:barChart>
      <c:catAx>
        <c:axId val="92124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244608"/>
        <c:crosses val="autoZero"/>
        <c:auto val="1"/>
        <c:lblAlgn val="ctr"/>
        <c:lblOffset val="100"/>
        <c:noMultiLvlLbl val="0"/>
      </c:catAx>
      <c:valAx>
        <c:axId val="92124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124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243.86725999999999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6939200"/>
        <c:axId val="916937240"/>
      </c:barChart>
      <c:catAx>
        <c:axId val="9169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6937240"/>
        <c:crosses val="autoZero"/>
        <c:auto val="1"/>
        <c:lblAlgn val="ctr"/>
        <c:lblOffset val="100"/>
        <c:noMultiLvlLbl val="0"/>
      </c:catAx>
      <c:valAx>
        <c:axId val="91693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69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2.6625861999999998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6939984"/>
        <c:axId val="570268104"/>
      </c:barChart>
      <c:catAx>
        <c:axId val="9169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268104"/>
        <c:crosses val="autoZero"/>
        <c:auto val="1"/>
        <c:lblAlgn val="ctr"/>
        <c:lblOffset val="100"/>
        <c:noMultiLvlLbl val="0"/>
      </c:catAx>
      <c:valAx>
        <c:axId val="57026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69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조갑제, ID : H1700118)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10월 13일 10:32:52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1356.5540000000001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58.841983999999997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18.163474999999998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70.62</v>
      </c>
      <c r="G8" s="59">
        <f>'DRIs DATA 입력'!G8</f>
        <v>9.73</v>
      </c>
      <c r="H8" s="59">
        <f>'DRIs DATA 입력'!H8</f>
        <v>19.649999999999999</v>
      </c>
      <c r="I8" s="46"/>
      <c r="J8" s="59" t="s">
        <v>216</v>
      </c>
      <c r="K8" s="59">
        <f>'DRIs DATA 입력'!K8</f>
        <v>0.79200000000000004</v>
      </c>
      <c r="L8" s="59">
        <f>'DRIs DATA 입력'!L8</f>
        <v>5.4850000000000003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487.69168000000002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14.352354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1.124009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154.69175999999999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45.730395999999999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0.71969503000000001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1.1449282000000001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9.4883579999999998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0.46169769999999999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243.86725999999999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2.6625861999999998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2.7366860000000002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23.401385999999999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402.93669999999997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991.86914000000002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3969.8139999999999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2028.4097999999999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11.804757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227.06044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8.7171369999999992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9.4656490000000009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544.65125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8.9216869999999993E-3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3.8992076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220.46727000000001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70.164950000000005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J53" sqref="J53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276</v>
      </c>
      <c r="B1" s="61" t="s">
        <v>302</v>
      </c>
      <c r="G1" s="62" t="s">
        <v>303</v>
      </c>
      <c r="H1" s="61" t="s">
        <v>304</v>
      </c>
    </row>
    <row r="3" spans="1:33" x14ac:dyDescent="0.3">
      <c r="A3" s="64" t="s">
        <v>305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33" x14ac:dyDescent="0.3">
      <c r="A4" s="65" t="s">
        <v>306</v>
      </c>
      <c r="B4" s="65"/>
      <c r="C4" s="65"/>
      <c r="E4" s="67" t="s">
        <v>307</v>
      </c>
      <c r="F4" s="68"/>
      <c r="G4" s="68"/>
      <c r="H4" s="69"/>
      <c r="J4" s="67" t="s">
        <v>308</v>
      </c>
      <c r="K4" s="68"/>
      <c r="L4" s="69"/>
      <c r="N4" s="65" t="s">
        <v>46</v>
      </c>
      <c r="O4" s="65"/>
      <c r="P4" s="65"/>
      <c r="Q4" s="65"/>
      <c r="R4" s="65"/>
      <c r="S4" s="65"/>
      <c r="U4" s="65" t="s">
        <v>277</v>
      </c>
      <c r="V4" s="65"/>
      <c r="W4" s="65"/>
      <c r="X4" s="65"/>
      <c r="Y4" s="65"/>
      <c r="Z4" s="65"/>
      <c r="AB4" s="65" t="s">
        <v>309</v>
      </c>
      <c r="AC4" s="65"/>
      <c r="AD4" s="65"/>
      <c r="AE4" s="65"/>
      <c r="AF4" s="65"/>
      <c r="AG4" s="65"/>
    </row>
    <row r="5" spans="1:33" x14ac:dyDescent="0.3">
      <c r="A5" s="63"/>
      <c r="B5" s="63" t="s">
        <v>278</v>
      </c>
      <c r="C5" s="63" t="s">
        <v>310</v>
      </c>
      <c r="E5" s="63"/>
      <c r="F5" s="63" t="s">
        <v>50</v>
      </c>
      <c r="G5" s="63" t="s">
        <v>279</v>
      </c>
      <c r="H5" s="63" t="s">
        <v>46</v>
      </c>
      <c r="J5" s="63"/>
      <c r="K5" s="63" t="s">
        <v>311</v>
      </c>
      <c r="L5" s="63" t="s">
        <v>280</v>
      </c>
      <c r="N5" s="63"/>
      <c r="O5" s="63" t="s">
        <v>281</v>
      </c>
      <c r="P5" s="63" t="s">
        <v>282</v>
      </c>
      <c r="Q5" s="63" t="s">
        <v>312</v>
      </c>
      <c r="R5" s="63" t="s">
        <v>313</v>
      </c>
      <c r="S5" s="63" t="s">
        <v>310</v>
      </c>
      <c r="U5" s="63"/>
      <c r="V5" s="63" t="s">
        <v>281</v>
      </c>
      <c r="W5" s="63" t="s">
        <v>282</v>
      </c>
      <c r="X5" s="63" t="s">
        <v>312</v>
      </c>
      <c r="Y5" s="63" t="s">
        <v>313</v>
      </c>
      <c r="Z5" s="63" t="s">
        <v>310</v>
      </c>
      <c r="AB5" s="63"/>
      <c r="AC5" s="63" t="s">
        <v>314</v>
      </c>
      <c r="AD5" s="63" t="s">
        <v>315</v>
      </c>
      <c r="AE5" s="63" t="s">
        <v>309</v>
      </c>
      <c r="AF5" s="63" t="s">
        <v>316</v>
      </c>
      <c r="AG5" s="63" t="s">
        <v>317</v>
      </c>
    </row>
    <row r="6" spans="1:33" x14ac:dyDescent="0.3">
      <c r="A6" s="63" t="s">
        <v>306</v>
      </c>
      <c r="B6" s="63">
        <v>2000</v>
      </c>
      <c r="C6" s="63">
        <v>1356.5540000000001</v>
      </c>
      <c r="E6" s="63" t="s">
        <v>318</v>
      </c>
      <c r="F6" s="63">
        <v>55</v>
      </c>
      <c r="G6" s="63">
        <v>15</v>
      </c>
      <c r="H6" s="63">
        <v>7</v>
      </c>
      <c r="J6" s="63" t="s">
        <v>318</v>
      </c>
      <c r="K6" s="63">
        <v>0.1</v>
      </c>
      <c r="L6" s="63">
        <v>4</v>
      </c>
      <c r="N6" s="63" t="s">
        <v>319</v>
      </c>
      <c r="O6" s="63">
        <v>50</v>
      </c>
      <c r="P6" s="63">
        <v>60</v>
      </c>
      <c r="Q6" s="63">
        <v>0</v>
      </c>
      <c r="R6" s="63">
        <v>0</v>
      </c>
      <c r="S6" s="63">
        <v>58.841983999999997</v>
      </c>
      <c r="U6" s="63" t="s">
        <v>320</v>
      </c>
      <c r="V6" s="63">
        <v>0</v>
      </c>
      <c r="W6" s="63">
        <v>0</v>
      </c>
      <c r="X6" s="63">
        <v>25</v>
      </c>
      <c r="Y6" s="63">
        <v>0</v>
      </c>
      <c r="Z6" s="63">
        <v>18.163474999999998</v>
      </c>
      <c r="AB6" s="63" t="s">
        <v>321</v>
      </c>
      <c r="AC6" s="63">
        <v>2000</v>
      </c>
      <c r="AD6" s="63">
        <v>1356.5540000000001</v>
      </c>
      <c r="AE6" s="63">
        <v>113.29782867431641</v>
      </c>
      <c r="AF6" s="63">
        <v>28.324456999999999</v>
      </c>
      <c r="AG6" s="63">
        <v>8.351885175683373</v>
      </c>
    </row>
    <row r="7" spans="1:33" x14ac:dyDescent="0.3">
      <c r="E7" s="63" t="s">
        <v>322</v>
      </c>
      <c r="F7" s="63">
        <v>65</v>
      </c>
      <c r="G7" s="63">
        <v>30</v>
      </c>
      <c r="H7" s="63">
        <v>20</v>
      </c>
      <c r="J7" s="63" t="s">
        <v>322</v>
      </c>
      <c r="K7" s="63">
        <v>1</v>
      </c>
      <c r="L7" s="63">
        <v>10</v>
      </c>
    </row>
    <row r="8" spans="1:33" x14ac:dyDescent="0.3">
      <c r="E8" s="63" t="s">
        <v>323</v>
      </c>
      <c r="F8" s="63">
        <v>70.62</v>
      </c>
      <c r="G8" s="63">
        <v>9.73</v>
      </c>
      <c r="H8" s="63">
        <v>19.649999999999999</v>
      </c>
      <c r="J8" s="63" t="s">
        <v>323</v>
      </c>
      <c r="K8" s="63">
        <v>0.79200000000000004</v>
      </c>
      <c r="L8" s="63">
        <v>5.4850000000000003</v>
      </c>
    </row>
    <row r="13" spans="1:33" x14ac:dyDescent="0.3">
      <c r="A13" s="64" t="s">
        <v>283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33" x14ac:dyDescent="0.3">
      <c r="A14" s="65" t="s">
        <v>324</v>
      </c>
      <c r="B14" s="65"/>
      <c r="C14" s="65"/>
      <c r="D14" s="65"/>
      <c r="E14" s="65"/>
      <c r="F14" s="65"/>
      <c r="H14" s="65" t="s">
        <v>325</v>
      </c>
      <c r="I14" s="65"/>
      <c r="J14" s="65"/>
      <c r="K14" s="65"/>
      <c r="L14" s="65"/>
      <c r="M14" s="65"/>
      <c r="O14" s="65" t="s">
        <v>326</v>
      </c>
      <c r="P14" s="65"/>
      <c r="Q14" s="65"/>
      <c r="R14" s="65"/>
      <c r="S14" s="65"/>
      <c r="T14" s="65"/>
      <c r="V14" s="65" t="s">
        <v>327</v>
      </c>
      <c r="W14" s="65"/>
      <c r="X14" s="65"/>
      <c r="Y14" s="65"/>
      <c r="Z14" s="65"/>
      <c r="AA14" s="65"/>
    </row>
    <row r="15" spans="1:33" x14ac:dyDescent="0.3">
      <c r="A15" s="63"/>
      <c r="B15" s="63" t="s">
        <v>281</v>
      </c>
      <c r="C15" s="63" t="s">
        <v>282</v>
      </c>
      <c r="D15" s="63" t="s">
        <v>312</v>
      </c>
      <c r="E15" s="63" t="s">
        <v>313</v>
      </c>
      <c r="F15" s="63" t="s">
        <v>310</v>
      </c>
      <c r="H15" s="63"/>
      <c r="I15" s="63" t="s">
        <v>281</v>
      </c>
      <c r="J15" s="63" t="s">
        <v>282</v>
      </c>
      <c r="K15" s="63" t="s">
        <v>312</v>
      </c>
      <c r="L15" s="63" t="s">
        <v>313</v>
      </c>
      <c r="M15" s="63" t="s">
        <v>310</v>
      </c>
      <c r="O15" s="63"/>
      <c r="P15" s="63" t="s">
        <v>281</v>
      </c>
      <c r="Q15" s="63" t="s">
        <v>282</v>
      </c>
      <c r="R15" s="63" t="s">
        <v>312</v>
      </c>
      <c r="S15" s="63" t="s">
        <v>313</v>
      </c>
      <c r="T15" s="63" t="s">
        <v>310</v>
      </c>
      <c r="V15" s="63"/>
      <c r="W15" s="63" t="s">
        <v>281</v>
      </c>
      <c r="X15" s="63" t="s">
        <v>282</v>
      </c>
      <c r="Y15" s="63" t="s">
        <v>312</v>
      </c>
      <c r="Z15" s="63" t="s">
        <v>313</v>
      </c>
      <c r="AA15" s="63" t="s">
        <v>310</v>
      </c>
    </row>
    <row r="16" spans="1:33" x14ac:dyDescent="0.3">
      <c r="A16" s="63" t="s">
        <v>328</v>
      </c>
      <c r="B16" s="63">
        <v>510</v>
      </c>
      <c r="C16" s="63">
        <v>700</v>
      </c>
      <c r="D16" s="63">
        <v>0</v>
      </c>
      <c r="E16" s="63">
        <v>3000</v>
      </c>
      <c r="F16" s="63">
        <v>487.69168000000002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14.352354</v>
      </c>
      <c r="O16" s="63" t="s">
        <v>4</v>
      </c>
      <c r="P16" s="63">
        <v>0</v>
      </c>
      <c r="Q16" s="63">
        <v>0</v>
      </c>
      <c r="R16" s="63">
        <v>15</v>
      </c>
      <c r="S16" s="63">
        <v>100</v>
      </c>
      <c r="T16" s="63">
        <v>1.124009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154.69175999999999</v>
      </c>
    </row>
    <row r="23" spans="1:62" x14ac:dyDescent="0.3">
      <c r="A23" s="64" t="s">
        <v>329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330</v>
      </c>
      <c r="B24" s="65"/>
      <c r="C24" s="65"/>
      <c r="D24" s="65"/>
      <c r="E24" s="65"/>
      <c r="F24" s="65"/>
      <c r="H24" s="65" t="s">
        <v>284</v>
      </c>
      <c r="I24" s="65"/>
      <c r="J24" s="65"/>
      <c r="K24" s="65"/>
      <c r="L24" s="65"/>
      <c r="M24" s="65"/>
      <c r="O24" s="65" t="s">
        <v>285</v>
      </c>
      <c r="P24" s="65"/>
      <c r="Q24" s="65"/>
      <c r="R24" s="65"/>
      <c r="S24" s="65"/>
      <c r="T24" s="65"/>
      <c r="V24" s="65" t="s">
        <v>286</v>
      </c>
      <c r="W24" s="65"/>
      <c r="X24" s="65"/>
      <c r="Y24" s="65"/>
      <c r="Z24" s="65"/>
      <c r="AA24" s="65"/>
      <c r="AC24" s="65" t="s">
        <v>287</v>
      </c>
      <c r="AD24" s="65"/>
      <c r="AE24" s="65"/>
      <c r="AF24" s="65"/>
      <c r="AG24" s="65"/>
      <c r="AH24" s="65"/>
      <c r="AJ24" s="65" t="s">
        <v>288</v>
      </c>
      <c r="AK24" s="65"/>
      <c r="AL24" s="65"/>
      <c r="AM24" s="65"/>
      <c r="AN24" s="65"/>
      <c r="AO24" s="65"/>
      <c r="AQ24" s="65" t="s">
        <v>331</v>
      </c>
      <c r="AR24" s="65"/>
      <c r="AS24" s="65"/>
      <c r="AT24" s="65"/>
      <c r="AU24" s="65"/>
      <c r="AV24" s="65"/>
      <c r="AX24" s="65" t="s">
        <v>332</v>
      </c>
      <c r="AY24" s="65"/>
      <c r="AZ24" s="65"/>
      <c r="BA24" s="65"/>
      <c r="BB24" s="65"/>
      <c r="BC24" s="65"/>
      <c r="BE24" s="65" t="s">
        <v>333</v>
      </c>
      <c r="BF24" s="65"/>
      <c r="BG24" s="65"/>
      <c r="BH24" s="65"/>
      <c r="BI24" s="65"/>
      <c r="BJ24" s="65"/>
    </row>
    <row r="25" spans="1:62" x14ac:dyDescent="0.3">
      <c r="A25" s="63"/>
      <c r="B25" s="63" t="s">
        <v>281</v>
      </c>
      <c r="C25" s="63" t="s">
        <v>282</v>
      </c>
      <c r="D25" s="63" t="s">
        <v>312</v>
      </c>
      <c r="E25" s="63" t="s">
        <v>313</v>
      </c>
      <c r="F25" s="63" t="s">
        <v>310</v>
      </c>
      <c r="H25" s="63"/>
      <c r="I25" s="63" t="s">
        <v>281</v>
      </c>
      <c r="J25" s="63" t="s">
        <v>282</v>
      </c>
      <c r="K25" s="63" t="s">
        <v>312</v>
      </c>
      <c r="L25" s="63" t="s">
        <v>313</v>
      </c>
      <c r="M25" s="63" t="s">
        <v>310</v>
      </c>
      <c r="O25" s="63"/>
      <c r="P25" s="63" t="s">
        <v>281</v>
      </c>
      <c r="Q25" s="63" t="s">
        <v>282</v>
      </c>
      <c r="R25" s="63" t="s">
        <v>312</v>
      </c>
      <c r="S25" s="63" t="s">
        <v>313</v>
      </c>
      <c r="T25" s="63" t="s">
        <v>310</v>
      </c>
      <c r="V25" s="63"/>
      <c r="W25" s="63" t="s">
        <v>281</v>
      </c>
      <c r="X25" s="63" t="s">
        <v>282</v>
      </c>
      <c r="Y25" s="63" t="s">
        <v>312</v>
      </c>
      <c r="Z25" s="63" t="s">
        <v>313</v>
      </c>
      <c r="AA25" s="63" t="s">
        <v>310</v>
      </c>
      <c r="AC25" s="63"/>
      <c r="AD25" s="63" t="s">
        <v>281</v>
      </c>
      <c r="AE25" s="63" t="s">
        <v>282</v>
      </c>
      <c r="AF25" s="63" t="s">
        <v>312</v>
      </c>
      <c r="AG25" s="63" t="s">
        <v>313</v>
      </c>
      <c r="AH25" s="63" t="s">
        <v>310</v>
      </c>
      <c r="AJ25" s="63"/>
      <c r="AK25" s="63" t="s">
        <v>281</v>
      </c>
      <c r="AL25" s="63" t="s">
        <v>282</v>
      </c>
      <c r="AM25" s="63" t="s">
        <v>312</v>
      </c>
      <c r="AN25" s="63" t="s">
        <v>313</v>
      </c>
      <c r="AO25" s="63" t="s">
        <v>310</v>
      </c>
      <c r="AQ25" s="63"/>
      <c r="AR25" s="63" t="s">
        <v>281</v>
      </c>
      <c r="AS25" s="63" t="s">
        <v>282</v>
      </c>
      <c r="AT25" s="63" t="s">
        <v>312</v>
      </c>
      <c r="AU25" s="63" t="s">
        <v>313</v>
      </c>
      <c r="AV25" s="63" t="s">
        <v>310</v>
      </c>
      <c r="AX25" s="63"/>
      <c r="AY25" s="63" t="s">
        <v>281</v>
      </c>
      <c r="AZ25" s="63" t="s">
        <v>282</v>
      </c>
      <c r="BA25" s="63" t="s">
        <v>312</v>
      </c>
      <c r="BB25" s="63" t="s">
        <v>313</v>
      </c>
      <c r="BC25" s="63" t="s">
        <v>310</v>
      </c>
      <c r="BE25" s="63"/>
      <c r="BF25" s="63" t="s">
        <v>281</v>
      </c>
      <c r="BG25" s="63" t="s">
        <v>282</v>
      </c>
      <c r="BH25" s="63" t="s">
        <v>312</v>
      </c>
      <c r="BI25" s="63" t="s">
        <v>313</v>
      </c>
      <c r="BJ25" s="63" t="s">
        <v>310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45.730395999999999</v>
      </c>
      <c r="H26" s="63" t="s">
        <v>9</v>
      </c>
      <c r="I26" s="63">
        <v>0.9</v>
      </c>
      <c r="J26" s="63">
        <v>1.1000000000000001</v>
      </c>
      <c r="K26" s="63">
        <v>0</v>
      </c>
      <c r="L26" s="63">
        <v>0</v>
      </c>
      <c r="M26" s="63">
        <v>0.71969503000000001</v>
      </c>
      <c r="O26" s="63" t="s">
        <v>10</v>
      </c>
      <c r="P26" s="63">
        <v>1.2</v>
      </c>
      <c r="Q26" s="63">
        <v>1.4</v>
      </c>
      <c r="R26" s="63">
        <v>0</v>
      </c>
      <c r="S26" s="63">
        <v>0</v>
      </c>
      <c r="T26" s="63">
        <v>1.1449282000000001</v>
      </c>
      <c r="V26" s="63" t="s">
        <v>11</v>
      </c>
      <c r="W26" s="63">
        <v>11</v>
      </c>
      <c r="X26" s="63">
        <v>14</v>
      </c>
      <c r="Y26" s="63">
        <v>0</v>
      </c>
      <c r="Z26" s="63">
        <v>35</v>
      </c>
      <c r="AA26" s="63">
        <v>9.4883579999999998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0.46169769999999999</v>
      </c>
      <c r="AJ26" s="63" t="s">
        <v>289</v>
      </c>
      <c r="AK26" s="63">
        <v>320</v>
      </c>
      <c r="AL26" s="63">
        <v>400</v>
      </c>
      <c r="AM26" s="63">
        <v>0</v>
      </c>
      <c r="AN26" s="63">
        <v>1000</v>
      </c>
      <c r="AO26" s="63">
        <v>243.86725999999999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2.6625861999999998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2.7366860000000002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23.401385999999999</v>
      </c>
    </row>
    <row r="33" spans="1:62" x14ac:dyDescent="0.3">
      <c r="A33" s="64" t="s">
        <v>290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</row>
    <row r="34" spans="1:62" x14ac:dyDescent="0.3">
      <c r="A34" s="65" t="s">
        <v>334</v>
      </c>
      <c r="B34" s="65"/>
      <c r="C34" s="65"/>
      <c r="D34" s="65"/>
      <c r="E34" s="65"/>
      <c r="F34" s="65"/>
      <c r="H34" s="65" t="s">
        <v>335</v>
      </c>
      <c r="I34" s="65"/>
      <c r="J34" s="65"/>
      <c r="K34" s="65"/>
      <c r="L34" s="65"/>
      <c r="M34" s="65"/>
      <c r="O34" s="65" t="s">
        <v>336</v>
      </c>
      <c r="P34" s="65"/>
      <c r="Q34" s="65"/>
      <c r="R34" s="65"/>
      <c r="S34" s="65"/>
      <c r="T34" s="65"/>
      <c r="V34" s="65" t="s">
        <v>291</v>
      </c>
      <c r="W34" s="65"/>
      <c r="X34" s="65"/>
      <c r="Y34" s="65"/>
      <c r="Z34" s="65"/>
      <c r="AA34" s="65"/>
      <c r="AC34" s="65" t="s">
        <v>292</v>
      </c>
      <c r="AD34" s="65"/>
      <c r="AE34" s="65"/>
      <c r="AF34" s="65"/>
      <c r="AG34" s="65"/>
      <c r="AH34" s="65"/>
      <c r="AJ34" s="65" t="s">
        <v>293</v>
      </c>
      <c r="AK34" s="65"/>
      <c r="AL34" s="65"/>
      <c r="AM34" s="65"/>
      <c r="AN34" s="65"/>
      <c r="AO34" s="65"/>
    </row>
    <row r="35" spans="1:62" ht="33" x14ac:dyDescent="0.3">
      <c r="A35" s="63"/>
      <c r="B35" s="63" t="s">
        <v>281</v>
      </c>
      <c r="C35" s="63" t="s">
        <v>282</v>
      </c>
      <c r="D35" s="63" t="s">
        <v>312</v>
      </c>
      <c r="E35" s="63" t="s">
        <v>313</v>
      </c>
      <c r="F35" s="63" t="s">
        <v>310</v>
      </c>
      <c r="H35" s="63"/>
      <c r="I35" s="63" t="s">
        <v>281</v>
      </c>
      <c r="J35" s="63" t="s">
        <v>282</v>
      </c>
      <c r="K35" s="63" t="s">
        <v>312</v>
      </c>
      <c r="L35" s="63" t="s">
        <v>313</v>
      </c>
      <c r="M35" s="63" t="s">
        <v>310</v>
      </c>
      <c r="O35" s="63"/>
      <c r="P35" s="63" t="s">
        <v>281</v>
      </c>
      <c r="Q35" s="63" t="s">
        <v>282</v>
      </c>
      <c r="R35" s="63" t="s">
        <v>312</v>
      </c>
      <c r="S35" s="158" t="s">
        <v>337</v>
      </c>
      <c r="T35" s="63" t="s">
        <v>310</v>
      </c>
      <c r="V35" s="63"/>
      <c r="W35" s="63" t="s">
        <v>281</v>
      </c>
      <c r="X35" s="63" t="s">
        <v>282</v>
      </c>
      <c r="Y35" s="63" t="s">
        <v>312</v>
      </c>
      <c r="Z35" s="63" t="s">
        <v>313</v>
      </c>
      <c r="AA35" s="63" t="s">
        <v>310</v>
      </c>
      <c r="AC35" s="63"/>
      <c r="AD35" s="63" t="s">
        <v>281</v>
      </c>
      <c r="AE35" s="63" t="s">
        <v>282</v>
      </c>
      <c r="AF35" s="63" t="s">
        <v>312</v>
      </c>
      <c r="AG35" s="63" t="s">
        <v>313</v>
      </c>
      <c r="AH35" s="63" t="s">
        <v>310</v>
      </c>
      <c r="AJ35" s="63"/>
      <c r="AK35" s="63" t="s">
        <v>281</v>
      </c>
      <c r="AL35" s="63" t="s">
        <v>282</v>
      </c>
      <c r="AM35" s="63" t="s">
        <v>312</v>
      </c>
      <c r="AN35" s="63" t="s">
        <v>313</v>
      </c>
      <c r="AO35" s="63" t="s">
        <v>310</v>
      </c>
    </row>
    <row r="36" spans="1:62" x14ac:dyDescent="0.3">
      <c r="A36" s="63" t="s">
        <v>17</v>
      </c>
      <c r="B36" s="63">
        <v>600</v>
      </c>
      <c r="C36" s="63">
        <v>700</v>
      </c>
      <c r="D36" s="63">
        <v>0</v>
      </c>
      <c r="E36" s="63">
        <v>2000</v>
      </c>
      <c r="F36" s="63">
        <v>402.93669999999997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991.86914000000002</v>
      </c>
      <c r="O36" s="63" t="s">
        <v>19</v>
      </c>
      <c r="P36" s="63">
        <v>0</v>
      </c>
      <c r="Q36" s="63">
        <v>0</v>
      </c>
      <c r="R36" s="63">
        <v>1300</v>
      </c>
      <c r="S36" s="63">
        <v>2100</v>
      </c>
      <c r="T36" s="63">
        <v>3969.8139999999999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2028.4097999999999</v>
      </c>
      <c r="AC36" s="63" t="s">
        <v>21</v>
      </c>
      <c r="AD36" s="63">
        <v>0</v>
      </c>
      <c r="AE36" s="63">
        <v>0</v>
      </c>
      <c r="AF36" s="63">
        <v>2100</v>
      </c>
      <c r="AG36" s="63">
        <v>0</v>
      </c>
      <c r="AH36" s="63">
        <v>11.804757</v>
      </c>
      <c r="AJ36" s="63" t="s">
        <v>22</v>
      </c>
      <c r="AK36" s="63">
        <v>310</v>
      </c>
      <c r="AL36" s="63">
        <v>370</v>
      </c>
      <c r="AM36" s="63">
        <v>0</v>
      </c>
      <c r="AN36" s="63">
        <v>350</v>
      </c>
      <c r="AO36" s="63">
        <v>227.06044</v>
      </c>
    </row>
    <row r="43" spans="1:62" x14ac:dyDescent="0.3">
      <c r="A43" s="64" t="s">
        <v>338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2" x14ac:dyDescent="0.3">
      <c r="A44" s="65" t="s">
        <v>339</v>
      </c>
      <c r="B44" s="65"/>
      <c r="C44" s="65"/>
      <c r="D44" s="65"/>
      <c r="E44" s="65"/>
      <c r="F44" s="65"/>
      <c r="H44" s="65" t="s">
        <v>340</v>
      </c>
      <c r="I44" s="65"/>
      <c r="J44" s="65"/>
      <c r="K44" s="65"/>
      <c r="L44" s="65"/>
      <c r="M44" s="65"/>
      <c r="O44" s="65" t="s">
        <v>341</v>
      </c>
      <c r="P44" s="65"/>
      <c r="Q44" s="65"/>
      <c r="R44" s="65"/>
      <c r="S44" s="65"/>
      <c r="T44" s="65"/>
      <c r="V44" s="65" t="s">
        <v>342</v>
      </c>
      <c r="W44" s="65"/>
      <c r="X44" s="65"/>
      <c r="Y44" s="65"/>
      <c r="Z44" s="65"/>
      <c r="AA44" s="65"/>
      <c r="AC44" s="65" t="s">
        <v>294</v>
      </c>
      <c r="AD44" s="65"/>
      <c r="AE44" s="65"/>
      <c r="AF44" s="65"/>
      <c r="AG44" s="65"/>
      <c r="AH44" s="65"/>
      <c r="AJ44" s="65" t="s">
        <v>295</v>
      </c>
      <c r="AK44" s="65"/>
      <c r="AL44" s="65"/>
      <c r="AM44" s="65"/>
      <c r="AN44" s="65"/>
      <c r="AO44" s="65"/>
      <c r="AQ44" s="65" t="s">
        <v>343</v>
      </c>
      <c r="AR44" s="65"/>
      <c r="AS44" s="65"/>
      <c r="AT44" s="65"/>
      <c r="AU44" s="65"/>
      <c r="AV44" s="65"/>
      <c r="AX44" s="65" t="s">
        <v>344</v>
      </c>
      <c r="AY44" s="65"/>
      <c r="AZ44" s="65"/>
      <c r="BA44" s="65"/>
      <c r="BB44" s="65"/>
      <c r="BC44" s="65"/>
      <c r="BE44" s="65" t="s">
        <v>296</v>
      </c>
      <c r="BF44" s="65"/>
      <c r="BG44" s="65"/>
      <c r="BH44" s="65"/>
      <c r="BI44" s="65"/>
      <c r="BJ44" s="65"/>
    </row>
    <row r="45" spans="1:62" x14ac:dyDescent="0.3">
      <c r="A45" s="63"/>
      <c r="B45" s="63" t="s">
        <v>281</v>
      </c>
      <c r="C45" s="63" t="s">
        <v>282</v>
      </c>
      <c r="D45" s="63" t="s">
        <v>312</v>
      </c>
      <c r="E45" s="63" t="s">
        <v>313</v>
      </c>
      <c r="F45" s="63" t="s">
        <v>310</v>
      </c>
      <c r="H45" s="63"/>
      <c r="I45" s="63" t="s">
        <v>281</v>
      </c>
      <c r="J45" s="63" t="s">
        <v>282</v>
      </c>
      <c r="K45" s="63" t="s">
        <v>312</v>
      </c>
      <c r="L45" s="63" t="s">
        <v>313</v>
      </c>
      <c r="M45" s="63" t="s">
        <v>310</v>
      </c>
      <c r="O45" s="63"/>
      <c r="P45" s="63" t="s">
        <v>281</v>
      </c>
      <c r="Q45" s="63" t="s">
        <v>282</v>
      </c>
      <c r="R45" s="63" t="s">
        <v>312</v>
      </c>
      <c r="S45" s="63" t="s">
        <v>313</v>
      </c>
      <c r="T45" s="63" t="s">
        <v>310</v>
      </c>
      <c r="V45" s="63"/>
      <c r="W45" s="63" t="s">
        <v>281</v>
      </c>
      <c r="X45" s="63" t="s">
        <v>282</v>
      </c>
      <c r="Y45" s="63" t="s">
        <v>312</v>
      </c>
      <c r="Z45" s="63" t="s">
        <v>313</v>
      </c>
      <c r="AA45" s="63" t="s">
        <v>310</v>
      </c>
      <c r="AC45" s="63"/>
      <c r="AD45" s="63" t="s">
        <v>281</v>
      </c>
      <c r="AE45" s="63" t="s">
        <v>282</v>
      </c>
      <c r="AF45" s="63" t="s">
        <v>312</v>
      </c>
      <c r="AG45" s="63" t="s">
        <v>313</v>
      </c>
      <c r="AH45" s="63" t="s">
        <v>310</v>
      </c>
      <c r="AJ45" s="63"/>
      <c r="AK45" s="63" t="s">
        <v>281</v>
      </c>
      <c r="AL45" s="63" t="s">
        <v>282</v>
      </c>
      <c r="AM45" s="63" t="s">
        <v>312</v>
      </c>
      <c r="AN45" s="63" t="s">
        <v>313</v>
      </c>
      <c r="AO45" s="63" t="s">
        <v>310</v>
      </c>
      <c r="AQ45" s="63"/>
      <c r="AR45" s="63" t="s">
        <v>281</v>
      </c>
      <c r="AS45" s="63" t="s">
        <v>282</v>
      </c>
      <c r="AT45" s="63" t="s">
        <v>312</v>
      </c>
      <c r="AU45" s="63" t="s">
        <v>313</v>
      </c>
      <c r="AV45" s="63" t="s">
        <v>310</v>
      </c>
      <c r="AX45" s="63"/>
      <c r="AY45" s="63" t="s">
        <v>281</v>
      </c>
      <c r="AZ45" s="63" t="s">
        <v>282</v>
      </c>
      <c r="BA45" s="63" t="s">
        <v>312</v>
      </c>
      <c r="BB45" s="63" t="s">
        <v>313</v>
      </c>
      <c r="BC45" s="63" t="s">
        <v>310</v>
      </c>
      <c r="BE45" s="63"/>
      <c r="BF45" s="63" t="s">
        <v>281</v>
      </c>
      <c r="BG45" s="63" t="s">
        <v>282</v>
      </c>
      <c r="BH45" s="63" t="s">
        <v>312</v>
      </c>
      <c r="BI45" s="63" t="s">
        <v>313</v>
      </c>
      <c r="BJ45" s="63" t="s">
        <v>310</v>
      </c>
    </row>
    <row r="46" spans="1:62" x14ac:dyDescent="0.3">
      <c r="A46" s="63" t="s">
        <v>23</v>
      </c>
      <c r="B46" s="63">
        <v>7</v>
      </c>
      <c r="C46" s="63">
        <v>9</v>
      </c>
      <c r="D46" s="63">
        <v>0</v>
      </c>
      <c r="E46" s="63">
        <v>45</v>
      </c>
      <c r="F46" s="63">
        <v>8.7171369999999992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9.4656490000000009</v>
      </c>
      <c r="O46" s="63" t="s">
        <v>345</v>
      </c>
      <c r="P46" s="63">
        <v>600</v>
      </c>
      <c r="Q46" s="63">
        <v>800</v>
      </c>
      <c r="R46" s="63">
        <v>0</v>
      </c>
      <c r="S46" s="63">
        <v>10000</v>
      </c>
      <c r="T46" s="63">
        <v>544.65125</v>
      </c>
      <c r="V46" s="63" t="s">
        <v>29</v>
      </c>
      <c r="W46" s="63">
        <v>0</v>
      </c>
      <c r="X46" s="63">
        <v>0</v>
      </c>
      <c r="Y46" s="63">
        <v>3.1</v>
      </c>
      <c r="Z46" s="63">
        <v>10</v>
      </c>
      <c r="AA46" s="63">
        <v>8.9216869999999993E-3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3.8992076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220.46727000000001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70.164950000000005</v>
      </c>
      <c r="AX46" s="63" t="s">
        <v>297</v>
      </c>
      <c r="AY46" s="63"/>
      <c r="AZ46" s="63"/>
      <c r="BA46" s="63"/>
      <c r="BB46" s="63"/>
      <c r="BC46" s="63"/>
      <c r="BE46" s="63" t="s">
        <v>298</v>
      </c>
      <c r="BF46" s="63"/>
      <c r="BG46" s="63"/>
      <c r="BH46" s="63"/>
      <c r="BI46" s="63"/>
      <c r="BJ46" s="63"/>
    </row>
  </sheetData>
  <mergeCells count="39"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3:AG3"/>
    <mergeCell ref="AB4:AG4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G24" sqref="G24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299</v>
      </c>
      <c r="B2" s="61" t="s">
        <v>300</v>
      </c>
      <c r="C2" s="61" t="s">
        <v>301</v>
      </c>
      <c r="D2" s="61">
        <v>66</v>
      </c>
      <c r="E2" s="61">
        <v>1356.553955078125</v>
      </c>
      <c r="F2" s="61">
        <v>211.46795654296875</v>
      </c>
      <c r="G2" s="61">
        <v>29.134811401367188</v>
      </c>
      <c r="H2" s="61">
        <v>11.069300651550293</v>
      </c>
      <c r="I2" s="61">
        <v>18.065511703491211</v>
      </c>
      <c r="J2" s="61">
        <v>58.841983795166016</v>
      </c>
      <c r="K2" s="61">
        <v>33.135929107666016</v>
      </c>
      <c r="L2" s="61">
        <v>25.706052780151367</v>
      </c>
      <c r="M2" s="61">
        <v>18.163475036621094</v>
      </c>
      <c r="N2" s="61">
        <v>3.2858383655548096</v>
      </c>
      <c r="O2" s="61">
        <v>11.755393981933594</v>
      </c>
      <c r="P2" s="61">
        <v>28.324457168579102</v>
      </c>
      <c r="Q2" s="61">
        <v>7.4080610275268555</v>
      </c>
      <c r="R2" s="61">
        <v>8.594818115234375</v>
      </c>
      <c r="S2" s="61">
        <v>8.6826372146606445</v>
      </c>
      <c r="T2" s="61">
        <v>1.8084124326705933</v>
      </c>
      <c r="U2" s="61">
        <v>1.5142327547073364</v>
      </c>
      <c r="V2" s="61">
        <v>0.20603784918785095</v>
      </c>
      <c r="W2" s="61">
        <v>634.9261474609375</v>
      </c>
      <c r="X2" s="61">
        <v>17.372926712036133</v>
      </c>
      <c r="Y2" s="61">
        <v>289.87033081054687</v>
      </c>
      <c r="Z2" s="61">
        <v>487.69168090820312</v>
      </c>
      <c r="AA2" s="61">
        <v>92.048881530761719</v>
      </c>
      <c r="AB2" s="61">
        <v>2373.85693359375</v>
      </c>
      <c r="AC2" s="61">
        <v>1.1240090131759644</v>
      </c>
      <c r="AD2" s="61">
        <v>8.5791421588510275E-4</v>
      </c>
      <c r="AE2" s="61">
        <v>0.99598163366317749</v>
      </c>
      <c r="AF2" s="61">
        <v>14.352354049682617</v>
      </c>
      <c r="AG2" s="61">
        <v>4.8405203819274902</v>
      </c>
      <c r="AH2" s="61">
        <v>3.8032591342926025</v>
      </c>
      <c r="AI2" s="61">
        <v>0.14510154724121094</v>
      </c>
      <c r="AJ2" s="61">
        <v>8.3987941741943359</v>
      </c>
      <c r="AK2" s="61">
        <v>3.3342690467834473</v>
      </c>
      <c r="AL2" s="61">
        <v>7.6711617410182953E-2</v>
      </c>
      <c r="AM2" s="61">
        <v>3.6851316690444946E-2</v>
      </c>
      <c r="AN2" s="61">
        <v>2.7022324502468109E-2</v>
      </c>
      <c r="AO2" s="61">
        <v>2.4624380748718977E-3</v>
      </c>
      <c r="AP2" s="61">
        <v>154.69175720214844</v>
      </c>
      <c r="AQ2" s="61">
        <v>143.8388671875</v>
      </c>
      <c r="AR2" s="61">
        <v>4.9890871047973633</v>
      </c>
      <c r="AS2" s="61">
        <v>45.730396270751953</v>
      </c>
      <c r="AT2" s="61">
        <v>0.71969503164291382</v>
      </c>
      <c r="AU2" s="61">
        <v>1.1449282169342041</v>
      </c>
      <c r="AV2" s="61">
        <v>9.4883575439453125</v>
      </c>
      <c r="AW2" s="61">
        <v>8.9901981353759766</v>
      </c>
      <c r="AX2" s="61">
        <v>0.86602520942687988</v>
      </c>
      <c r="AY2" s="61">
        <v>2.5376431941986084</v>
      </c>
      <c r="AZ2" s="61">
        <v>0.46169769763946533</v>
      </c>
      <c r="BA2" s="61">
        <v>243.86726379394531</v>
      </c>
      <c r="BB2" s="61">
        <v>192.58163452148437</v>
      </c>
      <c r="BC2" s="61">
        <v>5.2316877990961075E-2</v>
      </c>
      <c r="BD2" s="61">
        <v>2.6625862121582031</v>
      </c>
      <c r="BE2" s="61">
        <v>2.7366859912872314</v>
      </c>
      <c r="BF2" s="61">
        <v>23.401386260986328</v>
      </c>
      <c r="BG2" s="61">
        <v>0.10492152720689774</v>
      </c>
      <c r="BH2" s="61">
        <v>402.93670654296875</v>
      </c>
      <c r="BI2" s="61">
        <v>248.94210815429688</v>
      </c>
      <c r="BJ2" s="61">
        <v>153.99459838867187</v>
      </c>
      <c r="BK2" s="61">
        <v>991.869140625</v>
      </c>
      <c r="BL2" s="61">
        <v>3969.81396484375</v>
      </c>
      <c r="BM2" s="61">
        <v>11.804757118225098</v>
      </c>
      <c r="BN2" s="61">
        <v>2028.4097900390625</v>
      </c>
      <c r="BO2" s="61">
        <v>227.06044006347656</v>
      </c>
      <c r="BP2" s="61">
        <v>8.717137336730957</v>
      </c>
      <c r="BQ2" s="61">
        <v>5.7717585563659668</v>
      </c>
      <c r="BR2" s="61">
        <v>2.9453785419464111</v>
      </c>
      <c r="BS2" s="61">
        <v>9.4656486511230469</v>
      </c>
      <c r="BT2" s="61">
        <v>544.6512451171875</v>
      </c>
      <c r="BU2" s="61">
        <v>8.9216865599155426E-3</v>
      </c>
      <c r="BV2" s="61">
        <v>3.899207592010498</v>
      </c>
      <c r="BW2" s="61">
        <v>220.46726989746094</v>
      </c>
      <c r="BX2" s="61">
        <v>70.164947509765625</v>
      </c>
      <c r="BY2" s="61">
        <v>0</v>
      </c>
      <c r="BZ2" s="61">
        <v>92.351959228515625</v>
      </c>
      <c r="CA2" s="61">
        <v>198.26069641113281</v>
      </c>
      <c r="CB2" s="61">
        <v>25.805889129638672</v>
      </c>
      <c r="CC2" s="61">
        <v>7.3704876899719238</v>
      </c>
      <c r="CD2" s="61">
        <v>8.0198268890380859</v>
      </c>
      <c r="CE2" s="61">
        <v>10.241670608520508</v>
      </c>
      <c r="CF2" s="61">
        <v>9.2005929946899414</v>
      </c>
      <c r="CG2" s="61">
        <v>1.2897570133209229</v>
      </c>
      <c r="CH2" s="61">
        <v>8.9509716033935547</v>
      </c>
      <c r="CI2" s="61">
        <v>0.10459486395120621</v>
      </c>
      <c r="CJ2" s="61">
        <v>5.3882904350757599E-2</v>
      </c>
      <c r="CK2" s="61">
        <v>2.7572952210903168E-2</v>
      </c>
      <c r="CL2" s="61">
        <v>5.481749027967453E-2</v>
      </c>
      <c r="CM2" s="61">
        <v>1.0639999527484179E-3</v>
      </c>
      <c r="CN2" s="61">
        <v>8.7777107954025269E-2</v>
      </c>
      <c r="CO2" s="61">
        <v>1.8483625026419759E-3</v>
      </c>
      <c r="CP2" s="61">
        <v>0.41258546710014343</v>
      </c>
      <c r="CQ2" s="61">
        <v>2.7758128941059113E-2</v>
      </c>
      <c r="CR2" s="61">
        <v>1.9456489011645317E-2</v>
      </c>
      <c r="CS2" s="61">
        <v>4.5584516525268555</v>
      </c>
      <c r="CT2" s="61">
        <v>0.22476205229759216</v>
      </c>
      <c r="CU2" s="61">
        <v>3.8763947784900665E-2</v>
      </c>
      <c r="CV2" s="61">
        <v>7.4975122697651386E-4</v>
      </c>
      <c r="CW2" s="61">
        <v>1.7811343669891357</v>
      </c>
      <c r="CX2" s="61">
        <v>7.3780660629272461</v>
      </c>
      <c r="CY2" s="61">
        <v>0.29920926690101624</v>
      </c>
      <c r="CZ2" s="61">
        <v>8.1949625015258789</v>
      </c>
      <c r="DA2" s="61">
        <v>1.0067594051361084</v>
      </c>
      <c r="DB2" s="61">
        <v>0.68265783786773682</v>
      </c>
      <c r="DC2" s="61">
        <v>0</v>
      </c>
      <c r="DD2" s="61">
        <v>6.1318811029195786E-2</v>
      </c>
      <c r="DE2" s="61">
        <v>8.2558676600456238E-2</v>
      </c>
      <c r="DF2" s="61">
        <v>1.9123170524835587E-2</v>
      </c>
      <c r="DG2" s="61">
        <v>1.2596070300787687E-3</v>
      </c>
      <c r="DH2" s="61">
        <v>1.0763632133603096E-2</v>
      </c>
      <c r="DI2" s="61">
        <v>0</v>
      </c>
      <c r="DJ2" s="61">
        <v>4.2915835976600647E-2</v>
      </c>
      <c r="DK2" s="61">
        <v>9.4965189695358276E-2</v>
      </c>
      <c r="DL2" s="61">
        <v>1.1278614401817322E-2</v>
      </c>
      <c r="DM2" s="61">
        <v>6.0649272054433823E-2</v>
      </c>
      <c r="DN2" s="61">
        <v>2.2090696729719639E-3</v>
      </c>
      <c r="DO2" s="61">
        <v>1.2501770397648215E-3</v>
      </c>
      <c r="DP2" s="61">
        <v>6.2912371940910816E-3</v>
      </c>
      <c r="DQ2" s="61">
        <v>0</v>
      </c>
      <c r="DR2" s="61">
        <v>0.18007263541221619</v>
      </c>
      <c r="DS2" s="61">
        <v>6.4195074141025543E-2</v>
      </c>
      <c r="DT2" s="61">
        <v>3.0902406200766563E-2</v>
      </c>
      <c r="DU2" s="61">
        <v>4.5552277006208897E-3</v>
      </c>
      <c r="DV2" s="61">
        <v>0.17525862157344818</v>
      </c>
      <c r="DW2" s="61">
        <v>6.2558636069297791E-2</v>
      </c>
      <c r="DX2" s="61">
        <v>6.530383974313736E-2</v>
      </c>
      <c r="DY2" s="61">
        <v>4.7418318688869476E-2</v>
      </c>
      <c r="DZ2" s="61">
        <v>42700.71875</v>
      </c>
      <c r="EA2" s="61">
        <v>19933.060546875</v>
      </c>
      <c r="EB2" s="61">
        <v>22767.65625</v>
      </c>
      <c r="EC2" s="61">
        <v>2131.26220703125</v>
      </c>
      <c r="ED2" s="61">
        <v>3723.314697265625</v>
      </c>
      <c r="EE2" s="61">
        <v>2237.94140625</v>
      </c>
      <c r="EF2" s="61">
        <v>801.057861328125</v>
      </c>
      <c r="EG2" s="61">
        <v>2236.687255859375</v>
      </c>
      <c r="EH2" s="61">
        <v>1578.0279541015625</v>
      </c>
      <c r="EI2" s="61">
        <v>405.10089111328125</v>
      </c>
      <c r="EJ2" s="61">
        <v>2662.234375</v>
      </c>
      <c r="EK2" s="61">
        <v>1117.041748046875</v>
      </c>
      <c r="EL2" s="61">
        <v>3040.39208984375</v>
      </c>
      <c r="EM2" s="61">
        <v>1338.6680908203125</v>
      </c>
      <c r="EN2" s="61">
        <v>560.7938232421875</v>
      </c>
      <c r="EO2" s="61">
        <v>2700.644287109375</v>
      </c>
      <c r="EP2" s="61">
        <v>4535.44091796875</v>
      </c>
      <c r="EQ2" s="61">
        <v>7162.44189453125</v>
      </c>
      <c r="ER2" s="61">
        <v>1455.3192138671875</v>
      </c>
      <c r="ES2" s="61">
        <v>2927.9697265625</v>
      </c>
      <c r="ET2" s="61">
        <v>2006.2288818359375</v>
      </c>
      <c r="EU2" s="61">
        <v>80.150733947753906</v>
      </c>
      <c r="EV2" s="61">
        <v>1361.8516845703125</v>
      </c>
      <c r="EW2" s="61">
        <v>3980.4560546875</v>
      </c>
      <c r="EX2" s="61">
        <v>8516.8115234375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243.86726379394531</v>
      </c>
      <c r="B6">
        <f>BB2</f>
        <v>192.58163452148437</v>
      </c>
      <c r="C6">
        <f>BC2</f>
        <v>5.2316877990961075E-2</v>
      </c>
      <c r="D6">
        <f>BD2</f>
        <v>2.6625862121582031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26" sqref="I2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21038</v>
      </c>
      <c r="C2" s="56">
        <f ca="1">YEAR(TODAY())-YEAR(B2)+IF(TODAY()&gt;=DATE(YEAR(TODAY()),MONTH(B2),DAY(B2)),0,-1)</f>
        <v>66</v>
      </c>
      <c r="E2" s="52">
        <v>164</v>
      </c>
      <c r="F2" s="53" t="s">
        <v>39</v>
      </c>
      <c r="G2" s="52">
        <v>75.400000000000006</v>
      </c>
      <c r="H2" s="51" t="s">
        <v>41</v>
      </c>
      <c r="I2" s="70">
        <f>ROUND(G3/E3^2,1)</f>
        <v>28</v>
      </c>
    </row>
    <row r="3" spans="1:9" x14ac:dyDescent="0.3">
      <c r="E3" s="51">
        <f>E2/100</f>
        <v>1.64</v>
      </c>
      <c r="F3" s="51" t="s">
        <v>40</v>
      </c>
      <c r="G3" s="51">
        <f>G2</f>
        <v>75.400000000000006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45211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조갑제, ID : H1700118)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2023년 10월 13일 10:32:52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 x14ac:dyDescent="0.3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 x14ac:dyDescent="0.35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 x14ac:dyDescent="0.3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 x14ac:dyDescent="0.3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 x14ac:dyDescent="0.3">
      <c r="C10" s="83" t="s">
        <v>30</v>
      </c>
      <c r="D10" s="83"/>
      <c r="E10" s="84"/>
      <c r="F10" s="87">
        <f>'개인정보 및 신체계측 입력'!B5</f>
        <v>45211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 x14ac:dyDescent="0.35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83" t="s">
        <v>32</v>
      </c>
      <c r="D12" s="83"/>
      <c r="E12" s="84"/>
      <c r="F12" s="92">
        <f ca="1">'개인정보 및 신체계측 입력'!C2</f>
        <v>66</v>
      </c>
      <c r="G12" s="92"/>
      <c r="H12" s="92"/>
      <c r="I12" s="92"/>
      <c r="K12" s="121">
        <f>'개인정보 및 신체계측 입력'!E2</f>
        <v>164</v>
      </c>
      <c r="L12" s="122"/>
      <c r="M12" s="115">
        <f>'개인정보 및 신체계측 입력'!G2</f>
        <v>75.400000000000006</v>
      </c>
      <c r="N12" s="116"/>
      <c r="O12" s="111" t="s">
        <v>271</v>
      </c>
      <c r="P12" s="105"/>
      <c r="Q12" s="88">
        <f>'개인정보 및 신체계측 입력'!I2</f>
        <v>28</v>
      </c>
      <c r="R12" s="88"/>
      <c r="S12" s="88"/>
    </row>
    <row r="13" spans="1:19" ht="18" customHeight="1" thickBot="1" x14ac:dyDescent="0.35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 x14ac:dyDescent="0.3">
      <c r="C14" s="85" t="s">
        <v>31</v>
      </c>
      <c r="D14" s="85"/>
      <c r="E14" s="86"/>
      <c r="F14" s="89" t="str">
        <f>MID('DRIs DATA'!B1,28,3)</f>
        <v>조갑제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 x14ac:dyDescent="0.35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 x14ac:dyDescent="0.35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70.62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 x14ac:dyDescent="0.3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 x14ac:dyDescent="0.3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 x14ac:dyDescent="0.35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9.73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 x14ac:dyDescent="0.3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 x14ac:dyDescent="0.3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 x14ac:dyDescent="0.35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19.649999999999999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 x14ac:dyDescent="0.3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 x14ac:dyDescent="0.35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 x14ac:dyDescent="0.35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</v>
      </c>
      <c r="P69" s="7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5.5</v>
      </c>
      <c r="L72" s="36" t="s">
        <v>53</v>
      </c>
      <c r="M72" s="36">
        <f>ROUND('DRIs DATA'!K8,1)</f>
        <v>0.8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 x14ac:dyDescent="0.3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 x14ac:dyDescent="0.35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 x14ac:dyDescent="0.35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 x14ac:dyDescent="0.3">
      <c r="B94" s="156" t="s">
        <v>171</v>
      </c>
      <c r="C94" s="154"/>
      <c r="D94" s="154"/>
      <c r="E94" s="154"/>
      <c r="F94" s="152">
        <f>ROUND('DRIs DATA'!F16/'DRIs DATA'!C16*100,2)</f>
        <v>65.03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119.6</v>
      </c>
      <c r="R94" s="154" t="s">
        <v>167</v>
      </c>
      <c r="S94" s="154"/>
      <c r="T94" s="15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 x14ac:dyDescent="0.3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 x14ac:dyDescent="0.3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 x14ac:dyDescent="0.3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 x14ac:dyDescent="0.3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 x14ac:dyDescent="0.35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 x14ac:dyDescent="0.35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 x14ac:dyDescent="0.3">
      <c r="B121" s="43" t="s">
        <v>171</v>
      </c>
      <c r="C121" s="16"/>
      <c r="D121" s="16"/>
      <c r="E121" s="15"/>
      <c r="F121" s="152">
        <f>ROUND('DRIs DATA'!F26/'DRIs DATA'!C26*100,2)</f>
        <v>45.73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30.78</v>
      </c>
      <c r="R121" s="154" t="s">
        <v>166</v>
      </c>
      <c r="S121" s="154"/>
      <c r="T121" s="15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 x14ac:dyDescent="0.3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 x14ac:dyDescent="0.3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 x14ac:dyDescent="0.3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 x14ac:dyDescent="0.3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7.25" thickBot="1" x14ac:dyDescent="0.35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 x14ac:dyDescent="0.35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 x14ac:dyDescent="0.35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 x14ac:dyDescent="0.3">
      <c r="B172" s="42" t="s">
        <v>171</v>
      </c>
      <c r="C172" s="20"/>
      <c r="D172" s="20"/>
      <c r="E172" s="6"/>
      <c r="F172" s="152">
        <f>ROUND('DRIs DATA'!F36/'DRIs DATA'!C36*100,2)</f>
        <v>50.37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264.64999999999998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 x14ac:dyDescent="0.3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 x14ac:dyDescent="0.3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 x14ac:dyDescent="0.3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 x14ac:dyDescent="0.3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 x14ac:dyDescent="0.3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 x14ac:dyDescent="0.35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 x14ac:dyDescent="0.35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 x14ac:dyDescent="0.3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2">
        <f>ROUND('DRIs DATA'!F46/'DRIs DATA'!C46*100,2)</f>
        <v>87.17</v>
      </c>
      <c r="G197" s="152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 x14ac:dyDescent="0.3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 x14ac:dyDescent="0.3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 x14ac:dyDescent="0.3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 x14ac:dyDescent="0.3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 x14ac:dyDescent="0.35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 x14ac:dyDescent="0.35">
      <c r="K205" s="10"/>
    </row>
    <row r="206" spans="2:20" ht="18" customHeight="1" x14ac:dyDescent="0.3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 x14ac:dyDescent="0.35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2023-10-13T01:35:42Z</dcterms:modified>
</cp:coreProperties>
</file>