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<sst xmlns="http://schemas.openxmlformats.org/spreadsheetml/2006/main" count="692" uniqueCount="337">
  <si>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</si>
  <si>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</si>
  <si>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</si>
  <si>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</si>
  <si>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</si>
  <si>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</si>
  <si>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</si>
  <si>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</si>
  <si>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</si>
  <si>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</si>
  <si>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</si>
  <si>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</si>
  <si>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</si>
  <si>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</si>
  <si>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</si>
  <si>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</si>
  <si>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</si>
  <si>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</si>
  <si>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</si>
  <si>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</si>
  <si>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</si>
  <si>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</si>
  <si>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</si>
  <si>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</si>
  <si>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</si>
  <si>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</si>
  <si>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</si>
  <si>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</si>
  <si>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</si>
  <si>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</si>
  <si>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</si>
  <si>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</si>
  <si>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</si>
  <si>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</si>
  <si>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</si>
  <si>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</si>
  <si>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</si>
  <si>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</si>
  <si>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</si>
  <si>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</si>
  <si>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</si>
  <si>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</si>
  <si>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</si>
  <si>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</si>
  <si>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</si>
  <si>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</si>
  <si>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</si>
  <si>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</si>
  <si>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</si>
  <si>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</si>
  <si>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</si>
  <si>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</si>
  <si>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</si>
  <si>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</si>
  <si>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</si>
  <si>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</si>
  <si>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</si>
  <si>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</si>
  <si>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</si>
  <si>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</si>
  <si>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</si>
  <si>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</si>
  <si>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</si>
  <si>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</si>
  <si>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</si>
  <si>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</si>
  <si>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</si>
  <si>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</si>
  <si>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</si>
  <si>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</si>
  <si>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</si>
  <si>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</si>
  <si>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</si>
  <si>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</si>
  <si>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</si>
  <si>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</si>
  <si>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</si>
  <si>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</si>
  <si>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</si>
  <si>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</si>
  <si>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</si>
  <si>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</si>
  <si>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</si>
  <si>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</si>
  <si>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</si>
  <si>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</si>
  <si>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</si>
  <si>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</si>
  <si>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</si>
  <si>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</si>
  <si>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</si>
  <si>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</si>
  <si>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</si>
  <si>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</si>
  <si>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</si>
  <si>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</si>
  <si>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</si>
  <si>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</si>
  <si>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</si>
  <si>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</si>
  <si>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</si>
  <si>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</si>
  <si>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</si>
  <si>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</si>
  <si>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</si>
  <si>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</si>
  <si>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</si>
  <si>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</si>
  <si>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</si>
  <si>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</si>
  <si>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</si>
  <si>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</si>
  <si>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</si>
  <si>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</si>
  <si>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</si>
  <si>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</si>
  <si>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</si>
  <si>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</si>
  <si>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</si>
  <si>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</si>
  <si>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</si>
  <si>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</si>
  <si>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</si>
  <si>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</si>
  <si>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</si>
  <si>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</si>
  <si>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</si>
  <si>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</si>
  <si>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</si>
  <si>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</si>
  <si>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</si>
  <si>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</si>
  <si>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</si>
  <si>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</si>
  <si>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</si>
  <si>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</si>
  <si>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</si>
  <si>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</si>
  <si>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</si>
  <si>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</si>
  <si>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</si>
  <si>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</si>
  <si>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</si>
  <si>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</si>
  <si>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</si>
  <si>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</si>
  <si>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</si>
  <si>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</si>
  <si>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</si>
  <si>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</si>
  <si>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</si>
  <si>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</si>
  <si>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</si>
  <si>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</si>
  <si>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</si>
  <si>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</si>
  <si>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</si>
  <si>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</si>
  <si>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</si>
  <si>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</si>
  <si>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</si>
  <si>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</si>
  <si>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</si>
  <si>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</si>
  <si>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</si>
  <si>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</si>
  <si>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</si>
  <si>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</si>
  <si>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</si>
  <si>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</si>
  <si>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</si>
  <si>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</si>
  <si>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</si>
  <si>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</si>
  <si>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</si>
  <si>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</si>
  <si>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</si>
  <si>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</si>
  <si>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</si>
  <si>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</si>
  <si>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</si>
  <si>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</si>
  <si>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</si>
  <si>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</si>
  <si>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</si>
  <si>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</si>
  <si>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</si>
  <si>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</si>
  <si>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</si>
  <si>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</si>
  <si>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</si>
  <si>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</si>
  <si>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</si>
  <si>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</si>
  <si>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</si>
  <si>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</si>
  <si>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</si>
  <si>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</si>
  <si>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</si>
  <si>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</si>
  <si>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</si>
  <si>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</si>
  <si>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</si>
  <si>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</si>
  <si>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</si>
  <si>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</si>
  <si>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</si>
  <si>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</si>
  <si>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</si>
  <si>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</si>
  <si>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</si>
  <si>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</si>
  <si>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</si>
  <si>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</si>
  <si>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</si>
  <si>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</si>
  <si>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</si>
  <si>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</si>
  <si>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</si>
  <si>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</si>
  <si>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</si>
  <si>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</si>
  <si>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</si>
  <si>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</si>
  <si>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</si>
  <si>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</si>
  <si>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</si>
  <si>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</si>
  <si>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</si>
  <si>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</si>
  <si>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</si>
  <si>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</si>
  <si>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</si>
  <si>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</si>
  <si>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</si>
  <si>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</si>
  <si>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</si>
  <si>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</si>
  <si>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</si>
  <si>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</si>
  <si>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</si>
  <si>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</si>
  <si>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</si>
  <si>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</si>
  <si>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</si>
  <si>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</si>
  <si>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</si>
  <si>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</si>
  <si>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</si>
  <si>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</si>
  <si>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</si>
  <si>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</si>
  <si>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</si>
  <si>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</si>
  <si>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</si>
  <si>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</si>
  <si>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</si>
  <si>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</si>
  <si>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</si>
  <si>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</si>
  <si>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</si>
  <si>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</si>
  <si>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</si>
  <si>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</si>
  <si>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</si>
  <si>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</si>
  <si>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</si>
  <si>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</si>
  <si>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</si>
  <si>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</si>
  <si>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</si>
  <si>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</si>
  <si>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</si>
  <si>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</si>
  <si>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</si>
  <si>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</si>
  <si>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</si>
  <si>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</si>
  <si>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</si>
  <si>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</si>
  <si>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</si>
  <si>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</si>
  <si>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</si>
  <si>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</si>
  <si>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</si>
  <si>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</si>
  <si>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</si>
  <si>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</si>
  <si>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</si>
  <si>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</si>
  <si>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</si>
  <si>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</si>
  <si>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</si>
  <si>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충분섭취량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</si>
  <si>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</si>
  <si>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</si>
  <si>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</si>
  <si>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</si>
  <si>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</si>
  <si>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</si>
  <si>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</si>
  <si>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</si>
  <si>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</si>
  <si>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</si>
  <si>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</si>
  <si>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</si>
  <si>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</si>
  <si>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</si>
  <si>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</si>
  <si>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수용성 비타민</t>
    <phoneticPr fontId="1" type="noConversion"/>
  </si>
  <si>
    <t>비타민B6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</si>
  <si>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</si>
  <si>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</si>
  <si>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</si>
  <si>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</si>
  <si>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</si>
  <si>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</si>
  <si>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</si>
  <si>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</si>
  <si>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</si>
  <si>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</si>
  <si>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</si>
  <si>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</si>
  <si>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</si>
  <si>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</si>
  <si>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</si>
  <si>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</si>
  <si>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</si>
  <si>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</si>
  <si>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</si>
  <si>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</si>
  <si>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</si>
  <si>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오춘화, ID : H1700006)</t>
  </si>
  <si>
    <t>2020년 11월 13일 10:21:04</t>
  </si>
  <si>
    <t>H1700006</t>
  </si>
  <si>
    <t>오춘화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</si>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</sst>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119.35879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259104"/>
        <c:axId val="349259496"/>
      </c:barChart>
      <c:catAx>
        <c:axId val="34925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259496"/>
        <c:crosses val="autoZero"/>
        <c:auto val="1"/>
        <c:lblAlgn val="ctr"/>
        <c:lblOffset val="100"/>
        <c:noMultiLvlLbl val="0"/>
      </c:catAx>
      <c:valAx>
        <c:axId val="34925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2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4.4077215000000001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07608"/>
        <c:axId val="467109960"/>
      </c:barChart>
      <c:catAx>
        <c:axId val="46710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109960"/>
        <c:crosses val="autoZero"/>
        <c:auto val="1"/>
        <c:lblAlgn val="ctr"/>
        <c:lblOffset val="100"/>
        <c:noMultiLvlLbl val="0"/>
      </c:catAx>
      <c:valAx>
        <c:axId val="46710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0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1.8955495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09568"/>
        <c:axId val="467108392"/>
      </c:barChart>
      <c:catAx>
        <c:axId val="46710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108392"/>
        <c:crosses val="autoZero"/>
        <c:auto val="1"/>
        <c:lblAlgn val="ctr"/>
        <c:lblOffset val="100"/>
        <c:noMultiLvlLbl val="0"/>
      </c:catAx>
      <c:valAx>
        <c:axId val="46710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1923.4974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06040"/>
        <c:axId val="467104864"/>
      </c:barChart>
      <c:catAx>
        <c:axId val="4671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104864"/>
        <c:crosses val="autoZero"/>
        <c:auto val="1"/>
        <c:lblAlgn val="ctr"/>
        <c:lblOffset val="100"/>
        <c:noMultiLvlLbl val="0"/>
      </c:catAx>
      <c:valAx>
        <c:axId val="4671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4575.2637000000004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06432"/>
        <c:axId val="467106824"/>
      </c:barChart>
      <c:catAx>
        <c:axId val="46710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106824"/>
        <c:crosses val="autoZero"/>
        <c:auto val="1"/>
        <c:lblAlgn val="ctr"/>
        <c:lblOffset val="100"/>
        <c:noMultiLvlLbl val="0"/>
      </c:catAx>
      <c:valAx>
        <c:axId val="467106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280.06934000000001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10744"/>
        <c:axId val="467111136"/>
      </c:barChart>
      <c:catAx>
        <c:axId val="46711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111136"/>
        <c:crosses val="autoZero"/>
        <c:auto val="1"/>
        <c:lblAlgn val="ctr"/>
        <c:lblOffset val="100"/>
        <c:noMultiLvlLbl val="0"/>
      </c:catAx>
      <c:valAx>
        <c:axId val="46711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1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249.30162000000001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04080"/>
        <c:axId val="467104472"/>
      </c:barChart>
      <c:catAx>
        <c:axId val="4671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104472"/>
        <c:crosses val="autoZero"/>
        <c:auto val="1"/>
        <c:lblAlgn val="ctr"/>
        <c:lblOffset val="100"/>
        <c:noMultiLvlLbl val="0"/>
      </c:catAx>
      <c:valAx>
        <c:axId val="46710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0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15.105791999999999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105648"/>
        <c:axId val="467596832"/>
      </c:barChart>
      <c:catAx>
        <c:axId val="4671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6832"/>
        <c:crosses val="autoZero"/>
        <c:auto val="1"/>
        <c:lblAlgn val="ctr"/>
        <c:lblOffset val="100"/>
        <c:noMultiLvlLbl val="0"/>
      </c:catAx>
      <c:valAx>
        <c:axId val="467596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1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1421.6072999999999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9576"/>
        <c:axId val="467598400"/>
      </c:barChart>
      <c:catAx>
        <c:axId val="4675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8400"/>
        <c:crosses val="autoZero"/>
        <c:auto val="1"/>
        <c:lblAlgn val="ctr"/>
        <c:lblOffset val="100"/>
        <c:noMultiLvlLbl val="0"/>
      </c:catAx>
      <c:valAx>
        <c:axId val="467598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0.58499880000000004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5264"/>
        <c:axId val="467597616"/>
      </c:barChart>
      <c:catAx>
        <c:axId val="46759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7616"/>
        <c:crosses val="autoZero"/>
        <c:auto val="1"/>
        <c:lblAlgn val="ctr"/>
        <c:lblOffset val="100"/>
        <c:noMultiLvlLbl val="0"/>
      </c:catAx>
      <c:valAx>
        <c:axId val="46759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8792"/>
        <c:axId val="467595656"/>
      </c:barChart>
      <c:catAx>
        <c:axId val="46759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5656"/>
        <c:crosses val="autoZero"/>
        <c:auto val="1"/>
        <c:lblAlgn val="ctr"/>
        <c:lblOffset val="100"/>
        <c:noMultiLvlLbl val="0"/>
      </c:catAx>
      <c:valAx>
        <c:axId val="467595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30.914031999999999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261064"/>
        <c:axId val="349259888"/>
      </c:barChart>
      <c:catAx>
        <c:axId val="34926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259888"/>
        <c:crosses val="autoZero"/>
        <c:auto val="1"/>
        <c:lblAlgn val="ctr"/>
        <c:lblOffset val="100"/>
        <c:noMultiLvlLbl val="0"/>
      </c:catAx>
      <c:valAx>
        <c:axId val="349259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26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331.81290000000001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596440"/>
        <c:axId val="467599184"/>
      </c:barChart>
      <c:catAx>
        <c:axId val="46759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599184"/>
        <c:crosses val="autoZero"/>
        <c:auto val="1"/>
        <c:lblAlgn val="ctr"/>
        <c:lblOffset val="100"/>
        <c:noMultiLvlLbl val="0"/>
      </c:catAx>
      <c:valAx>
        <c:axId val="46759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59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126.59168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601144"/>
        <c:axId val="467600360"/>
      </c:barChart>
      <c:catAx>
        <c:axId val="46760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600360"/>
        <c:crosses val="autoZero"/>
        <c:auto val="1"/>
        <c:lblAlgn val="ctr"/>
        <c:lblOffset val="100"/>
        <c:noMultiLvlLbl val="0"/>
      </c:catAx>
      <c:valAx>
        <c:axId val="4676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60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4.68</c:v>
                </c:pt>
                <c:pt idx="1">
                  <c:v>24.550999999999998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601536"/>
        <c:axId val="467601928"/>
      </c:barChart>
      <c:catAx>
        <c:axId val="4676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601928"/>
        <c:crosses val="autoZero"/>
        <c:auto val="1"/>
        <c:lblAlgn val="ctr"/>
        <c:lblOffset val="100"/>
        <c:noMultiLvlLbl val="0"/>
      </c:catAx>
      <c:valAx>
        <c:axId val="46760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6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20.517336</c:v>
                </c:pt>
                <c:pt idx="1">
                  <c:v>23.371313000000001</c:v>
                </c:pt>
                <c:pt idx="2">
                  <c:v>18.377745000000001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733.24785999999995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6328"/>
        <c:axId val="467932208"/>
      </c:barChart>
      <c:catAx>
        <c:axId val="46792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32208"/>
        <c:crosses val="autoZero"/>
        <c:auto val="1"/>
        <c:lblAlgn val="ctr"/>
        <c:lblOffset val="100"/>
        <c:noMultiLvlLbl val="0"/>
      </c:catAx>
      <c:valAx>
        <c:axId val="46793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31.979762999999998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32600"/>
        <c:axId val="467926720"/>
      </c:barChart>
      <c:catAx>
        <c:axId val="46793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6720"/>
        <c:crosses val="autoZero"/>
        <c:auto val="1"/>
        <c:lblAlgn val="ctr"/>
        <c:lblOffset val="100"/>
        <c:noMultiLvlLbl val="0"/>
      </c:catAx>
      <c:valAx>
        <c:axId val="4679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68.620999999999995</c:v>
                </c:pt>
                <c:pt idx="1">
                  <c:v>14.045999999999999</c:v>
                </c:pt>
                <c:pt idx="2">
                  <c:v>17.332999999999998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927504"/>
        <c:axId val="467927896"/>
      </c:barChart>
      <c:catAx>
        <c:axId val="46792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7896"/>
        <c:crosses val="autoZero"/>
        <c:auto val="1"/>
        <c:lblAlgn val="ctr"/>
        <c:lblOffset val="100"/>
        <c:noMultiLvlLbl val="0"/>
      </c:catAx>
      <c:valAx>
        <c:axId val="46792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3644.5219999999999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33384"/>
        <c:axId val="467933776"/>
      </c:barChart>
      <c:catAx>
        <c:axId val="4679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33776"/>
        <c:crosses val="autoZero"/>
        <c:auto val="1"/>
        <c:lblAlgn val="ctr"/>
        <c:lblOffset val="100"/>
        <c:noMultiLvlLbl val="0"/>
      </c:catAx>
      <c:valAx>
        <c:axId val="467933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3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92.465019999999996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30640"/>
        <c:axId val="467929856"/>
      </c:barChart>
      <c:catAx>
        <c:axId val="46793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9856"/>
        <c:crosses val="autoZero"/>
        <c:auto val="1"/>
        <c:lblAlgn val="ctr"/>
        <c:lblOffset val="100"/>
        <c:noMultiLvlLbl val="0"/>
      </c:catAx>
      <c:valAx>
        <c:axId val="467929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3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864.04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30248"/>
        <c:axId val="467928680"/>
      </c:barChart>
      <c:catAx>
        <c:axId val="46793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8680"/>
        <c:crosses val="autoZero"/>
        <c:auto val="1"/>
        <c:lblAlgn val="ctr"/>
        <c:lblOffset val="100"/>
        <c:noMultiLvlLbl val="0"/>
      </c:catAx>
      <c:valAx>
        <c:axId val="46792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3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6.9575376999999996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24296"/>
        <c:axId val="466619984"/>
      </c:barChart>
      <c:catAx>
        <c:axId val="46662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9984"/>
        <c:crosses val="autoZero"/>
        <c:auto val="1"/>
        <c:lblAlgn val="ctr"/>
        <c:lblOffset val="100"/>
        <c:noMultiLvlLbl val="0"/>
      </c:catAx>
      <c:valAx>
        <c:axId val="4666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2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8255.0609999999997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31816"/>
        <c:axId val="468761152"/>
      </c:barChart>
      <c:catAx>
        <c:axId val="46793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61152"/>
        <c:crosses val="autoZero"/>
        <c:auto val="1"/>
        <c:lblAlgn val="ctr"/>
        <c:lblOffset val="100"/>
        <c:noMultiLvlLbl val="0"/>
      </c:catAx>
      <c:valAx>
        <c:axId val="46876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3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21.468945999999999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54096"/>
        <c:axId val="468756056"/>
      </c:barChart>
      <c:catAx>
        <c:axId val="4687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6056"/>
        <c:crosses val="autoZero"/>
        <c:auto val="1"/>
        <c:lblAlgn val="ctr"/>
        <c:lblOffset val="100"/>
        <c:noMultiLvlLbl val="0"/>
      </c:catAx>
      <c:valAx>
        <c:axId val="46875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5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2.6521842000000002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57232"/>
        <c:axId val="468758408"/>
      </c:barChart>
      <c:catAx>
        <c:axId val="46875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8408"/>
        <c:crosses val="autoZero"/>
        <c:auto val="1"/>
        <c:lblAlgn val="ctr"/>
        <c:lblOffset val="100"/>
        <c:noMultiLvlLbl val="0"/>
      </c:catAx>
      <c:valAx>
        <c:axId val="46875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5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303.13992000000002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20768"/>
        <c:axId val="466617240"/>
      </c:barChart>
      <c:catAx>
        <c:axId val="4666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7240"/>
        <c:crosses val="autoZero"/>
        <c:auto val="1"/>
        <c:lblAlgn val="ctr"/>
        <c:lblOffset val="100"/>
        <c:noMultiLvlLbl val="0"/>
      </c:catAx>
      <c:valAx>
        <c:axId val="46661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2.5014758000000001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21552"/>
        <c:axId val="466620376"/>
      </c:barChart>
      <c:catAx>
        <c:axId val="4666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20376"/>
        <c:crosses val="autoZero"/>
        <c:auto val="1"/>
        <c:lblAlgn val="ctr"/>
        <c:lblOffset val="100"/>
        <c:noMultiLvlLbl val="0"/>
      </c:catAx>
      <c:valAx>
        <c:axId val="466620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27.092758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9200"/>
        <c:axId val="466616848"/>
      </c:barChart>
      <c:catAx>
        <c:axId val="4666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6848"/>
        <c:crosses val="autoZero"/>
        <c:auto val="1"/>
        <c:lblAlgn val="ctr"/>
        <c:lblOffset val="100"/>
        <c:noMultiLvlLbl val="0"/>
      </c:catAx>
      <c:valAx>
        <c:axId val="46661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2.6521842000000002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8024"/>
        <c:axId val="466622336"/>
      </c:barChart>
      <c:catAx>
        <c:axId val="46661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22336"/>
        <c:crosses val="autoZero"/>
        <c:auto val="1"/>
        <c:lblAlgn val="ctr"/>
        <c:lblOffset val="100"/>
        <c:noMultiLvlLbl val="0"/>
      </c:catAx>
      <c:valAx>
        <c:axId val="4666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774.63982999999996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8416"/>
        <c:axId val="466622728"/>
      </c:barChart>
      <c:catAx>
        <c:axId val="4666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22728"/>
        <c:crosses val="autoZero"/>
        <c:auto val="1"/>
        <c:lblAlgn val="ctr"/>
        <c:lblOffset val="100"/>
        <c:noMultiLvlLbl val="0"/>
      </c:catAx>
      <c:valAx>
        <c:axId val="46662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14.595362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23512"/>
        <c:axId val="466623904"/>
      </c:barChart>
      <c:catAx>
        <c:axId val="4666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23904"/>
        <c:crosses val="autoZero"/>
        <c:auto val="1"/>
        <c:lblAlgn val="ctr"/>
        <c:lblOffset val="100"/>
        <c:noMultiLvlLbl val="0"/>
      </c:catAx>
      <c:valAx>
        <c:axId val="46662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오춘화, ID : H1700006)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11월 13일 10:21:04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2240</v>
      </c>
      <c r="C6" s="60">
        <f>'DRIs DATA 입력'!C6</f>
        <v>3644.5219999999999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119.35879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30.914031999999999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68.620999999999995</v>
      </c>
      <c r="G8" s="60">
        <f>'DRIs DATA 입력'!G8</f>
        <v>14.045999999999999</v>
      </c>
      <c r="H8" s="60">
        <f>'DRIs DATA 입력'!H8</f>
        <v>17.332999999999998</v>
      </c>
      <c r="I8" s="47"/>
      <c r="J8" s="60" t="s">
        <v>217</v>
      </c>
      <c r="K8" s="60">
        <f>'DRIs DATA 입력'!K8</f>
        <v>4.68</v>
      </c>
      <c r="L8" s="60">
        <f>'DRIs DATA 입력'!L8</f>
        <v>24.550999999999998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733.24785999999995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31.979762999999998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6.9575376999999996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303.13992000000002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92.465019999999996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2.5116887000000001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2.5014758000000001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27.092758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2.6521842000000002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774.63982999999996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14.595362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4.4077215000000001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1.8955495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864.04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1923.4974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8255.0609999999997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4575.2637000000004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280.06934000000001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249.30162000000001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21.468945999999999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15.105791999999999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1421.6072999999999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0.58499880000000004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3.7357616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331.81290000000001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126.59168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331</v>
      </c>
      <c r="B1" s="62" t="s">
        <v>332</v>
      </c>
      <c r="G1" s="63" t="s">
        <v>275</v>
      </c>
      <c r="H1" s="62" t="s">
        <v>333</v>
      </c>
    </row>
    <row r="3" spans="1:27" x14ac:dyDescent="0.3">
      <c r="A3" s="69" t="s">
        <v>276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277</v>
      </c>
      <c r="B4" s="68"/>
      <c r="C4" s="68"/>
      <c r="E4" s="70" t="s">
        <v>278</v>
      </c>
      <c r="F4" s="71"/>
      <c r="G4" s="71"/>
      <c r="H4" s="72"/>
      <c r="J4" s="70" t="s">
        <v>279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280</v>
      </c>
      <c r="V4" s="68"/>
      <c r="W4" s="68"/>
      <c r="X4" s="68"/>
      <c r="Y4" s="68"/>
      <c r="Z4" s="68"/>
    </row>
    <row r="5" spans="1:27" x14ac:dyDescent="0.3">
      <c r="A5" s="66"/>
      <c r="B5" s="66" t="s">
        <v>281</v>
      </c>
      <c r="C5" s="66" t="s">
        <v>282</v>
      </c>
      <c r="E5" s="66"/>
      <c r="F5" s="66" t="s">
        <v>51</v>
      </c>
      <c r="G5" s="66" t="s">
        <v>303</v>
      </c>
      <c r="H5" s="66" t="s">
        <v>47</v>
      </c>
      <c r="J5" s="66"/>
      <c r="K5" s="66" t="s">
        <v>283</v>
      </c>
      <c r="L5" s="66" t="s">
        <v>284</v>
      </c>
      <c r="N5" s="66"/>
      <c r="O5" s="66" t="s">
        <v>285</v>
      </c>
      <c r="P5" s="66" t="s">
        <v>286</v>
      </c>
      <c r="Q5" s="66" t="s">
        <v>293</v>
      </c>
      <c r="R5" s="66" t="s">
        <v>287</v>
      </c>
      <c r="S5" s="66" t="s">
        <v>282</v>
      </c>
      <c r="U5" s="66"/>
      <c r="V5" s="66" t="s">
        <v>285</v>
      </c>
      <c r="W5" s="66" t="s">
        <v>286</v>
      </c>
      <c r="X5" s="66" t="s">
        <v>293</v>
      </c>
      <c r="Y5" s="66" t="s">
        <v>287</v>
      </c>
      <c r="Z5" s="66" t="s">
        <v>282</v>
      </c>
    </row>
    <row r="6" spans="1:27" x14ac:dyDescent="0.3">
      <c r="A6" s="66" t="s">
        <v>277</v>
      </c>
      <c r="B6" s="66">
        <v>2240</v>
      </c>
      <c r="C6" s="66">
        <v>3644.5219999999999</v>
      </c>
      <c r="E6" s="66" t="s">
        <v>288</v>
      </c>
      <c r="F6" s="66">
        <v>55</v>
      </c>
      <c r="G6" s="66">
        <v>15</v>
      </c>
      <c r="H6" s="66">
        <v>7</v>
      </c>
      <c r="J6" s="66" t="s">
        <v>288</v>
      </c>
      <c r="K6" s="66">
        <v>0.1</v>
      </c>
      <c r="L6" s="66">
        <v>4</v>
      </c>
      <c r="N6" s="66" t="s">
        <v>289</v>
      </c>
      <c r="O6" s="66">
        <v>60</v>
      </c>
      <c r="P6" s="66">
        <v>75</v>
      </c>
      <c r="Q6" s="66">
        <v>0</v>
      </c>
      <c r="R6" s="66">
        <v>0</v>
      </c>
      <c r="S6" s="66">
        <v>119.35879</v>
      </c>
      <c r="U6" s="66" t="s">
        <v>304</v>
      </c>
      <c r="V6" s="66">
        <v>0</v>
      </c>
      <c r="W6" s="66">
        <v>5</v>
      </c>
      <c r="X6" s="66">
        <v>20</v>
      </c>
      <c r="Y6" s="66">
        <v>0</v>
      </c>
      <c r="Z6" s="66">
        <v>30.914031999999999</v>
      </c>
    </row>
    <row r="7" spans="1:27" x14ac:dyDescent="0.3">
      <c r="E7" s="66" t="s">
        <v>305</v>
      </c>
      <c r="F7" s="66">
        <v>65</v>
      </c>
      <c r="G7" s="66">
        <v>30</v>
      </c>
      <c r="H7" s="66">
        <v>20</v>
      </c>
      <c r="J7" s="66" t="s">
        <v>305</v>
      </c>
      <c r="K7" s="66">
        <v>1</v>
      </c>
      <c r="L7" s="66">
        <v>10</v>
      </c>
    </row>
    <row r="8" spans="1:27" x14ac:dyDescent="0.3">
      <c r="E8" s="66" t="s">
        <v>306</v>
      </c>
      <c r="F8" s="66">
        <v>68.620999999999995</v>
      </c>
      <c r="G8" s="66">
        <v>14.045999999999999</v>
      </c>
      <c r="H8" s="66">
        <v>17.332999999999998</v>
      </c>
      <c r="J8" s="66" t="s">
        <v>306</v>
      </c>
      <c r="K8" s="66">
        <v>4.68</v>
      </c>
      <c r="L8" s="66">
        <v>24.550999999999998</v>
      </c>
    </row>
    <row r="13" spans="1:27" x14ac:dyDescent="0.3">
      <c r="A13" s="67" t="s">
        <v>290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307</v>
      </c>
      <c r="B14" s="68"/>
      <c r="C14" s="68"/>
      <c r="D14" s="68"/>
      <c r="E14" s="68"/>
      <c r="F14" s="68"/>
      <c r="H14" s="68" t="s">
        <v>291</v>
      </c>
      <c r="I14" s="68"/>
      <c r="J14" s="68"/>
      <c r="K14" s="68"/>
      <c r="L14" s="68"/>
      <c r="M14" s="68"/>
      <c r="O14" s="68" t="s">
        <v>308</v>
      </c>
      <c r="P14" s="68"/>
      <c r="Q14" s="68"/>
      <c r="R14" s="68"/>
      <c r="S14" s="68"/>
      <c r="T14" s="68"/>
      <c r="V14" s="68" t="s">
        <v>292</v>
      </c>
      <c r="W14" s="68"/>
      <c r="X14" s="68"/>
      <c r="Y14" s="68"/>
      <c r="Z14" s="68"/>
      <c r="AA14" s="68"/>
    </row>
    <row r="15" spans="1:27" x14ac:dyDescent="0.3">
      <c r="A15" s="66"/>
      <c r="B15" s="66" t="s">
        <v>285</v>
      </c>
      <c r="C15" s="66" t="s">
        <v>286</v>
      </c>
      <c r="D15" s="66" t="s">
        <v>293</v>
      </c>
      <c r="E15" s="66" t="s">
        <v>287</v>
      </c>
      <c r="F15" s="66" t="s">
        <v>282</v>
      </c>
      <c r="H15" s="66"/>
      <c r="I15" s="66" t="s">
        <v>285</v>
      </c>
      <c r="J15" s="66" t="s">
        <v>286</v>
      </c>
      <c r="K15" s="66" t="s">
        <v>293</v>
      </c>
      <c r="L15" s="66" t="s">
        <v>287</v>
      </c>
      <c r="M15" s="66" t="s">
        <v>282</v>
      </c>
      <c r="O15" s="66"/>
      <c r="P15" s="66" t="s">
        <v>285</v>
      </c>
      <c r="Q15" s="66" t="s">
        <v>286</v>
      </c>
      <c r="R15" s="66" t="s">
        <v>293</v>
      </c>
      <c r="S15" s="66" t="s">
        <v>287</v>
      </c>
      <c r="T15" s="66" t="s">
        <v>282</v>
      </c>
      <c r="V15" s="66"/>
      <c r="W15" s="66" t="s">
        <v>285</v>
      </c>
      <c r="X15" s="66" t="s">
        <v>286</v>
      </c>
      <c r="Y15" s="66" t="s">
        <v>293</v>
      </c>
      <c r="Z15" s="66" t="s">
        <v>287</v>
      </c>
      <c r="AA15" s="66" t="s">
        <v>282</v>
      </c>
    </row>
    <row r="16" spans="1:27" x14ac:dyDescent="0.3">
      <c r="A16" s="66" t="s">
        <v>294</v>
      </c>
      <c r="B16" s="66">
        <v>800</v>
      </c>
      <c r="C16" s="66">
        <v>1140</v>
      </c>
      <c r="D16" s="66">
        <v>0</v>
      </c>
      <c r="E16" s="66">
        <v>3000</v>
      </c>
      <c r="F16" s="66">
        <v>733.24785999999995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31.979762999999998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6.9575376999999996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303.13992000000002</v>
      </c>
    </row>
    <row r="23" spans="1:62" x14ac:dyDescent="0.3">
      <c r="A23" s="67" t="s">
        <v>309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295</v>
      </c>
      <c r="B24" s="68"/>
      <c r="C24" s="68"/>
      <c r="D24" s="68"/>
      <c r="E24" s="68"/>
      <c r="F24" s="68"/>
      <c r="H24" s="68" t="s">
        <v>296</v>
      </c>
      <c r="I24" s="68"/>
      <c r="J24" s="68"/>
      <c r="K24" s="68"/>
      <c r="L24" s="68"/>
      <c r="M24" s="68"/>
      <c r="O24" s="68" t="s">
        <v>297</v>
      </c>
      <c r="P24" s="68"/>
      <c r="Q24" s="68"/>
      <c r="R24" s="68"/>
      <c r="S24" s="68"/>
      <c r="T24" s="68"/>
      <c r="V24" s="68" t="s">
        <v>298</v>
      </c>
      <c r="W24" s="68"/>
      <c r="X24" s="68"/>
      <c r="Y24" s="68"/>
      <c r="Z24" s="68"/>
      <c r="AA24" s="68"/>
      <c r="AC24" s="68" t="s">
        <v>310</v>
      </c>
      <c r="AD24" s="68"/>
      <c r="AE24" s="68"/>
      <c r="AF24" s="68"/>
      <c r="AG24" s="68"/>
      <c r="AH24" s="68"/>
      <c r="AJ24" s="68" t="s">
        <v>299</v>
      </c>
      <c r="AK24" s="68"/>
      <c r="AL24" s="68"/>
      <c r="AM24" s="68"/>
      <c r="AN24" s="68"/>
      <c r="AO24" s="68"/>
      <c r="AQ24" s="68" t="s">
        <v>300</v>
      </c>
      <c r="AR24" s="68"/>
      <c r="AS24" s="68"/>
      <c r="AT24" s="68"/>
      <c r="AU24" s="68"/>
      <c r="AV24" s="68"/>
      <c r="AX24" s="68" t="s">
        <v>301</v>
      </c>
      <c r="AY24" s="68"/>
      <c r="AZ24" s="68"/>
      <c r="BA24" s="68"/>
      <c r="BB24" s="68"/>
      <c r="BC24" s="68"/>
      <c r="BE24" s="68" t="s">
        <v>302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285</v>
      </c>
      <c r="C25" s="66" t="s">
        <v>286</v>
      </c>
      <c r="D25" s="66" t="s">
        <v>293</v>
      </c>
      <c r="E25" s="66" t="s">
        <v>287</v>
      </c>
      <c r="F25" s="66" t="s">
        <v>282</v>
      </c>
      <c r="H25" s="66"/>
      <c r="I25" s="66" t="s">
        <v>285</v>
      </c>
      <c r="J25" s="66" t="s">
        <v>286</v>
      </c>
      <c r="K25" s="66" t="s">
        <v>293</v>
      </c>
      <c r="L25" s="66" t="s">
        <v>287</v>
      </c>
      <c r="M25" s="66" t="s">
        <v>282</v>
      </c>
      <c r="O25" s="66"/>
      <c r="P25" s="66" t="s">
        <v>285</v>
      </c>
      <c r="Q25" s="66" t="s">
        <v>286</v>
      </c>
      <c r="R25" s="66" t="s">
        <v>293</v>
      </c>
      <c r="S25" s="66" t="s">
        <v>287</v>
      </c>
      <c r="T25" s="66" t="s">
        <v>282</v>
      </c>
      <c r="V25" s="66"/>
      <c r="W25" s="66" t="s">
        <v>285</v>
      </c>
      <c r="X25" s="66" t="s">
        <v>286</v>
      </c>
      <c r="Y25" s="66" t="s">
        <v>293</v>
      </c>
      <c r="Z25" s="66" t="s">
        <v>287</v>
      </c>
      <c r="AA25" s="66" t="s">
        <v>282</v>
      </c>
      <c r="AC25" s="66"/>
      <c r="AD25" s="66" t="s">
        <v>285</v>
      </c>
      <c r="AE25" s="66" t="s">
        <v>286</v>
      </c>
      <c r="AF25" s="66" t="s">
        <v>293</v>
      </c>
      <c r="AG25" s="66" t="s">
        <v>287</v>
      </c>
      <c r="AH25" s="66" t="s">
        <v>282</v>
      </c>
      <c r="AJ25" s="66"/>
      <c r="AK25" s="66" t="s">
        <v>285</v>
      </c>
      <c r="AL25" s="66" t="s">
        <v>286</v>
      </c>
      <c r="AM25" s="66" t="s">
        <v>293</v>
      </c>
      <c r="AN25" s="66" t="s">
        <v>287</v>
      </c>
      <c r="AO25" s="66" t="s">
        <v>282</v>
      </c>
      <c r="AQ25" s="66"/>
      <c r="AR25" s="66" t="s">
        <v>285</v>
      </c>
      <c r="AS25" s="66" t="s">
        <v>286</v>
      </c>
      <c r="AT25" s="66" t="s">
        <v>293</v>
      </c>
      <c r="AU25" s="66" t="s">
        <v>287</v>
      </c>
      <c r="AV25" s="66" t="s">
        <v>282</v>
      </c>
      <c r="AX25" s="66"/>
      <c r="AY25" s="66" t="s">
        <v>285</v>
      </c>
      <c r="AZ25" s="66" t="s">
        <v>286</v>
      </c>
      <c r="BA25" s="66" t="s">
        <v>293</v>
      </c>
      <c r="BB25" s="66" t="s">
        <v>287</v>
      </c>
      <c r="BC25" s="66" t="s">
        <v>282</v>
      </c>
      <c r="BE25" s="66"/>
      <c r="BF25" s="66" t="s">
        <v>285</v>
      </c>
      <c r="BG25" s="66" t="s">
        <v>286</v>
      </c>
      <c r="BH25" s="66" t="s">
        <v>293</v>
      </c>
      <c r="BI25" s="66" t="s">
        <v>287</v>
      </c>
      <c r="BJ25" s="66" t="s">
        <v>282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92.465019999999996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2.5116887000000001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2.5014758000000001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27.092758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2.6521842000000002</v>
      </c>
      <c r="AJ26" s="66" t="s">
        <v>311</v>
      </c>
      <c r="AK26" s="66">
        <v>450</v>
      </c>
      <c r="AL26" s="66">
        <v>550</v>
      </c>
      <c r="AM26" s="66">
        <v>0</v>
      </c>
      <c r="AN26" s="66">
        <v>1000</v>
      </c>
      <c r="AO26" s="66">
        <v>774.63982999999996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14.595362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4.4077215000000001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1.8955495</v>
      </c>
    </row>
    <row r="33" spans="1:68" x14ac:dyDescent="0.3">
      <c r="A33" s="67" t="s">
        <v>312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313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314</v>
      </c>
      <c r="W34" s="68"/>
      <c r="X34" s="68"/>
      <c r="Y34" s="68"/>
      <c r="Z34" s="68"/>
      <c r="AA34" s="68"/>
      <c r="AC34" s="68" t="s">
        <v>315</v>
      </c>
      <c r="AD34" s="68"/>
      <c r="AE34" s="68"/>
      <c r="AF34" s="68"/>
      <c r="AG34" s="68"/>
      <c r="AH34" s="68"/>
      <c r="AJ34" s="68" t="s">
        <v>316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285</v>
      </c>
      <c r="C35" s="66" t="s">
        <v>286</v>
      </c>
      <c r="D35" s="66" t="s">
        <v>293</v>
      </c>
      <c r="E35" s="66" t="s">
        <v>287</v>
      </c>
      <c r="F35" s="66" t="s">
        <v>282</v>
      </c>
      <c r="H35" s="66"/>
      <c r="I35" s="66" t="s">
        <v>285</v>
      </c>
      <c r="J35" s="66" t="s">
        <v>286</v>
      </c>
      <c r="K35" s="66" t="s">
        <v>293</v>
      </c>
      <c r="L35" s="66" t="s">
        <v>287</v>
      </c>
      <c r="M35" s="66" t="s">
        <v>282</v>
      </c>
      <c r="O35" s="66"/>
      <c r="P35" s="66" t="s">
        <v>285</v>
      </c>
      <c r="Q35" s="66" t="s">
        <v>286</v>
      </c>
      <c r="R35" s="66" t="s">
        <v>293</v>
      </c>
      <c r="S35" s="66" t="s">
        <v>287</v>
      </c>
      <c r="T35" s="66" t="s">
        <v>282</v>
      </c>
      <c r="V35" s="66"/>
      <c r="W35" s="66" t="s">
        <v>285</v>
      </c>
      <c r="X35" s="66" t="s">
        <v>286</v>
      </c>
      <c r="Y35" s="66" t="s">
        <v>293</v>
      </c>
      <c r="Z35" s="66" t="s">
        <v>287</v>
      </c>
      <c r="AA35" s="66" t="s">
        <v>282</v>
      </c>
      <c r="AC35" s="66"/>
      <c r="AD35" s="66" t="s">
        <v>285</v>
      </c>
      <c r="AE35" s="66" t="s">
        <v>286</v>
      </c>
      <c r="AF35" s="66" t="s">
        <v>293</v>
      </c>
      <c r="AG35" s="66" t="s">
        <v>287</v>
      </c>
      <c r="AH35" s="66" t="s">
        <v>282</v>
      </c>
      <c r="AJ35" s="66"/>
      <c r="AK35" s="66" t="s">
        <v>285</v>
      </c>
      <c r="AL35" s="66" t="s">
        <v>286</v>
      </c>
      <c r="AM35" s="66" t="s">
        <v>293</v>
      </c>
      <c r="AN35" s="66" t="s">
        <v>287</v>
      </c>
      <c r="AO35" s="66" t="s">
        <v>282</v>
      </c>
    </row>
    <row r="36" spans="1:68" x14ac:dyDescent="0.3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864.04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1923.4974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8255.0609999999997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4575.2637000000004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280.06934000000001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249.30162000000001</v>
      </c>
    </row>
    <row r="43" spans="1:68" x14ac:dyDescent="0.3">
      <c r="A43" s="67" t="s">
        <v>317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318</v>
      </c>
      <c r="B44" s="68"/>
      <c r="C44" s="68"/>
      <c r="D44" s="68"/>
      <c r="E44" s="68"/>
      <c r="F44" s="68"/>
      <c r="H44" s="68" t="s">
        <v>319</v>
      </c>
      <c r="I44" s="68"/>
      <c r="J44" s="68"/>
      <c r="K44" s="68"/>
      <c r="L44" s="68"/>
      <c r="M44" s="68"/>
      <c r="O44" s="68" t="s">
        <v>320</v>
      </c>
      <c r="P44" s="68"/>
      <c r="Q44" s="68"/>
      <c r="R44" s="68"/>
      <c r="S44" s="68"/>
      <c r="T44" s="68"/>
      <c r="V44" s="68" t="s">
        <v>321</v>
      </c>
      <c r="W44" s="68"/>
      <c r="X44" s="68"/>
      <c r="Y44" s="68"/>
      <c r="Z44" s="68"/>
      <c r="AA44" s="68"/>
      <c r="AC44" s="68" t="s">
        <v>322</v>
      </c>
      <c r="AD44" s="68"/>
      <c r="AE44" s="68"/>
      <c r="AF44" s="68"/>
      <c r="AG44" s="68"/>
      <c r="AH44" s="68"/>
      <c r="AJ44" s="68" t="s">
        <v>323</v>
      </c>
      <c r="AK44" s="68"/>
      <c r="AL44" s="68"/>
      <c r="AM44" s="68"/>
      <c r="AN44" s="68"/>
      <c r="AO44" s="68"/>
      <c r="AQ44" s="68" t="s">
        <v>324</v>
      </c>
      <c r="AR44" s="68"/>
      <c r="AS44" s="68"/>
      <c r="AT44" s="68"/>
      <c r="AU44" s="68"/>
      <c r="AV44" s="68"/>
      <c r="AX44" s="68" t="s">
        <v>325</v>
      </c>
      <c r="AY44" s="68"/>
      <c r="AZ44" s="68"/>
      <c r="BA44" s="68"/>
      <c r="BB44" s="68"/>
      <c r="BC44" s="68"/>
      <c r="BE44" s="68" t="s">
        <v>326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285</v>
      </c>
      <c r="C45" s="66" t="s">
        <v>286</v>
      </c>
      <c r="D45" s="66" t="s">
        <v>293</v>
      </c>
      <c r="E45" s="66" t="s">
        <v>287</v>
      </c>
      <c r="F45" s="66" t="s">
        <v>282</v>
      </c>
      <c r="H45" s="66"/>
      <c r="I45" s="66" t="s">
        <v>285</v>
      </c>
      <c r="J45" s="66" t="s">
        <v>286</v>
      </c>
      <c r="K45" s="66" t="s">
        <v>293</v>
      </c>
      <c r="L45" s="66" t="s">
        <v>287</v>
      </c>
      <c r="M45" s="66" t="s">
        <v>282</v>
      </c>
      <c r="O45" s="66"/>
      <c r="P45" s="66" t="s">
        <v>285</v>
      </c>
      <c r="Q45" s="66" t="s">
        <v>286</v>
      </c>
      <c r="R45" s="66" t="s">
        <v>293</v>
      </c>
      <c r="S45" s="66" t="s">
        <v>287</v>
      </c>
      <c r="T45" s="66" t="s">
        <v>282</v>
      </c>
      <c r="V45" s="66"/>
      <c r="W45" s="66" t="s">
        <v>285</v>
      </c>
      <c r="X45" s="66" t="s">
        <v>286</v>
      </c>
      <c r="Y45" s="66" t="s">
        <v>293</v>
      </c>
      <c r="Z45" s="66" t="s">
        <v>287</v>
      </c>
      <c r="AA45" s="66" t="s">
        <v>282</v>
      </c>
      <c r="AC45" s="66"/>
      <c r="AD45" s="66" t="s">
        <v>285</v>
      </c>
      <c r="AE45" s="66" t="s">
        <v>286</v>
      </c>
      <c r="AF45" s="66" t="s">
        <v>293</v>
      </c>
      <c r="AG45" s="66" t="s">
        <v>287</v>
      </c>
      <c r="AH45" s="66" t="s">
        <v>282</v>
      </c>
      <c r="AJ45" s="66"/>
      <c r="AK45" s="66" t="s">
        <v>285</v>
      </c>
      <c r="AL45" s="66" t="s">
        <v>286</v>
      </c>
      <c r="AM45" s="66" t="s">
        <v>293</v>
      </c>
      <c r="AN45" s="66" t="s">
        <v>287</v>
      </c>
      <c r="AO45" s="66" t="s">
        <v>282</v>
      </c>
      <c r="AQ45" s="66"/>
      <c r="AR45" s="66" t="s">
        <v>285</v>
      </c>
      <c r="AS45" s="66" t="s">
        <v>286</v>
      </c>
      <c r="AT45" s="66" t="s">
        <v>293</v>
      </c>
      <c r="AU45" s="66" t="s">
        <v>287</v>
      </c>
      <c r="AV45" s="66" t="s">
        <v>282</v>
      </c>
      <c r="AX45" s="66"/>
      <c r="AY45" s="66" t="s">
        <v>285</v>
      </c>
      <c r="AZ45" s="66" t="s">
        <v>286</v>
      </c>
      <c r="BA45" s="66" t="s">
        <v>293</v>
      </c>
      <c r="BB45" s="66" t="s">
        <v>287</v>
      </c>
      <c r="BC45" s="66" t="s">
        <v>282</v>
      </c>
      <c r="BE45" s="66"/>
      <c r="BF45" s="66" t="s">
        <v>285</v>
      </c>
      <c r="BG45" s="66" t="s">
        <v>286</v>
      </c>
      <c r="BH45" s="66" t="s">
        <v>293</v>
      </c>
      <c r="BI45" s="66" t="s">
        <v>287</v>
      </c>
      <c r="BJ45" s="66" t="s">
        <v>282</v>
      </c>
    </row>
    <row r="46" spans="1:68" x14ac:dyDescent="0.3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21.468945999999999</v>
      </c>
      <c r="H46" s="66" t="s">
        <v>24</v>
      </c>
      <c r="I46" s="66">
        <v>11</v>
      </c>
      <c r="J46" s="66">
        <v>13</v>
      </c>
      <c r="K46" s="66">
        <v>0</v>
      </c>
      <c r="L46" s="66">
        <v>35</v>
      </c>
      <c r="M46" s="66">
        <v>15.105791999999999</v>
      </c>
      <c r="O46" s="66" t="s">
        <v>327</v>
      </c>
      <c r="P46" s="66">
        <v>970</v>
      </c>
      <c r="Q46" s="66">
        <v>800</v>
      </c>
      <c r="R46" s="66">
        <v>480</v>
      </c>
      <c r="S46" s="66">
        <v>10000</v>
      </c>
      <c r="T46" s="66">
        <v>1421.6072999999999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0.58499880000000004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3.7357616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331.81290000000001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126.59168</v>
      </c>
      <c r="AX46" s="66" t="s">
        <v>328</v>
      </c>
      <c r="AY46" s="66"/>
      <c r="AZ46" s="66"/>
      <c r="BA46" s="66"/>
      <c r="BB46" s="66"/>
      <c r="BC46" s="66"/>
      <c r="BE46" s="66" t="s">
        <v>329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334</v>
      </c>
      <c r="B2" s="62" t="s">
        <v>335</v>
      </c>
      <c r="C2" s="62" t="s">
        <v>336</v>
      </c>
      <c r="D2" s="62">
        <v>43</v>
      </c>
      <c r="E2" s="62">
        <v>3644.5219999999999</v>
      </c>
      <c r="F2" s="62">
        <v>472.55444</v>
      </c>
      <c r="G2" s="62">
        <v>96.726150000000004</v>
      </c>
      <c r="H2" s="62">
        <v>57.458182999999998</v>
      </c>
      <c r="I2" s="62">
        <v>39.267969999999998</v>
      </c>
      <c r="J2" s="62">
        <v>119.35879</v>
      </c>
      <c r="K2" s="62">
        <v>58.884357000000001</v>
      </c>
      <c r="L2" s="62">
        <v>60.474426000000001</v>
      </c>
      <c r="M2" s="62">
        <v>30.914031999999999</v>
      </c>
      <c r="N2" s="62">
        <v>3.6293090000000001</v>
      </c>
      <c r="O2" s="62">
        <v>14.542168999999999</v>
      </c>
      <c r="P2" s="62">
        <v>1956.4563000000001</v>
      </c>
      <c r="Q2" s="62">
        <v>37.833669999999998</v>
      </c>
      <c r="R2" s="62">
        <v>733.24785999999995</v>
      </c>
      <c r="S2" s="62">
        <v>242.19255000000001</v>
      </c>
      <c r="T2" s="62">
        <v>5892.6639999999998</v>
      </c>
      <c r="U2" s="62">
        <v>6.9575376999999996</v>
      </c>
      <c r="V2" s="62">
        <v>31.979762999999998</v>
      </c>
      <c r="W2" s="62">
        <v>303.13992000000002</v>
      </c>
      <c r="X2" s="62">
        <v>92.465019999999996</v>
      </c>
      <c r="Y2" s="62">
        <v>2.5116887000000001</v>
      </c>
      <c r="Z2" s="62">
        <v>2.5014758000000001</v>
      </c>
      <c r="AA2" s="62">
        <v>27.092758</v>
      </c>
      <c r="AB2" s="62">
        <v>2.6521842000000002</v>
      </c>
      <c r="AC2" s="62">
        <v>774.63982999999996</v>
      </c>
      <c r="AD2" s="62">
        <v>14.595362</v>
      </c>
      <c r="AE2" s="62">
        <v>4.4077215000000001</v>
      </c>
      <c r="AF2" s="62">
        <v>1.8955495</v>
      </c>
      <c r="AG2" s="62">
        <v>864.04</v>
      </c>
      <c r="AH2" s="62">
        <v>433.28595000000001</v>
      </c>
      <c r="AI2" s="62">
        <v>430.75405999999998</v>
      </c>
      <c r="AJ2" s="62">
        <v>1923.4974</v>
      </c>
      <c r="AK2" s="62">
        <v>8255.0609999999997</v>
      </c>
      <c r="AL2" s="62">
        <v>280.06934000000001</v>
      </c>
      <c r="AM2" s="62">
        <v>4575.2637000000004</v>
      </c>
      <c r="AN2" s="62">
        <v>249.30162000000001</v>
      </c>
      <c r="AO2" s="62">
        <v>21.468945999999999</v>
      </c>
      <c r="AP2" s="62">
        <v>14.824540000000001</v>
      </c>
      <c r="AQ2" s="62">
        <v>6.6444063</v>
      </c>
      <c r="AR2" s="62">
        <v>15.105791999999999</v>
      </c>
      <c r="AS2" s="62">
        <v>1421.6072999999999</v>
      </c>
      <c r="AT2" s="62">
        <v>0.58499880000000004</v>
      </c>
      <c r="AU2" s="62">
        <v>3.7357616</v>
      </c>
      <c r="AV2" s="62">
        <v>331.81290000000001</v>
      </c>
      <c r="AW2" s="62">
        <v>126.59168</v>
      </c>
      <c r="AX2" s="62">
        <v>0.23038755</v>
      </c>
      <c r="AY2" s="62">
        <v>3.0321064</v>
      </c>
      <c r="AZ2" s="62">
        <v>561.09064000000001</v>
      </c>
      <c r="BA2" s="62">
        <v>62.275547000000003</v>
      </c>
      <c r="BB2" s="62">
        <v>20.517336</v>
      </c>
      <c r="BC2" s="62">
        <v>23.371313000000001</v>
      </c>
      <c r="BD2" s="62">
        <v>18.377745000000001</v>
      </c>
      <c r="BE2" s="62">
        <v>0.63404422999999999</v>
      </c>
      <c r="BF2" s="62">
        <v>2.0603842999999999</v>
      </c>
      <c r="BG2" s="62">
        <v>1.1101958E-2</v>
      </c>
      <c r="BH2" s="62">
        <v>5.4890281999999999E-2</v>
      </c>
      <c r="BI2" s="62">
        <v>4.8125986000000003E-2</v>
      </c>
      <c r="BJ2" s="62">
        <v>0.19159862</v>
      </c>
      <c r="BK2" s="62">
        <v>8.5399680000000004E-4</v>
      </c>
      <c r="BL2" s="62">
        <v>0.75137984999999996</v>
      </c>
      <c r="BM2" s="62">
        <v>4.8867609999999999</v>
      </c>
      <c r="BN2" s="62">
        <v>1.6580520999999999</v>
      </c>
      <c r="BO2" s="62">
        <v>94.016009999999994</v>
      </c>
      <c r="BP2" s="62">
        <v>10.514678999999999</v>
      </c>
      <c r="BQ2" s="62">
        <v>24.027405000000002</v>
      </c>
      <c r="BR2" s="62">
        <v>102.46153</v>
      </c>
      <c r="BS2" s="62">
        <v>97.397729999999996</v>
      </c>
      <c r="BT2" s="62">
        <v>13.2809305</v>
      </c>
      <c r="BU2" s="62">
        <v>0.14222883</v>
      </c>
      <c r="BV2" s="62">
        <v>6.483949E-2</v>
      </c>
      <c r="BW2" s="62">
        <v>0.90621929999999995</v>
      </c>
      <c r="BX2" s="62">
        <v>2.1683428</v>
      </c>
      <c r="BY2" s="62">
        <v>0.25774399999999997</v>
      </c>
      <c r="BZ2" s="62">
        <v>2.4276208E-3</v>
      </c>
      <c r="CA2" s="62">
        <v>1.3557972</v>
      </c>
      <c r="CB2" s="62">
        <v>3.5393946000000003E-2</v>
      </c>
      <c r="CC2" s="62">
        <v>0.36750787000000001</v>
      </c>
      <c r="CD2" s="62">
        <v>2.5624482999999998</v>
      </c>
      <c r="CE2" s="62">
        <v>0.15713711</v>
      </c>
      <c r="CF2" s="62">
        <v>0.41647162999999998</v>
      </c>
      <c r="CG2" s="62">
        <v>7.5000000000000002E-6</v>
      </c>
      <c r="CH2" s="62">
        <v>8.604887E-2</v>
      </c>
      <c r="CI2" s="62">
        <v>3.837691E-2</v>
      </c>
      <c r="CJ2" s="62">
        <v>5.4857389999999997</v>
      </c>
      <c r="CK2" s="62">
        <v>4.4230449999999998E-2</v>
      </c>
      <c r="CL2" s="62">
        <v>1.5905731999999999</v>
      </c>
      <c r="CM2" s="62">
        <v>4.4240009999999996</v>
      </c>
      <c r="CN2" s="62">
        <v>2951.5763999999999</v>
      </c>
      <c r="CO2" s="62">
        <v>5170.6972999999998</v>
      </c>
      <c r="CP2" s="62">
        <v>3194.0715</v>
      </c>
      <c r="CQ2" s="62">
        <v>1345.5060000000001</v>
      </c>
      <c r="CR2" s="62">
        <v>646.30079999999998</v>
      </c>
      <c r="CS2" s="62">
        <v>577.26293999999996</v>
      </c>
      <c r="CT2" s="62">
        <v>3013.8009999999999</v>
      </c>
      <c r="CU2" s="62">
        <v>1945.7388000000001</v>
      </c>
      <c r="CV2" s="62">
        <v>1785.3435999999999</v>
      </c>
      <c r="CW2" s="62">
        <v>2172.1691999999998</v>
      </c>
      <c r="CX2" s="62">
        <v>611.41830000000004</v>
      </c>
      <c r="CY2" s="62">
        <v>3626.5745000000002</v>
      </c>
      <c r="CZ2" s="62">
        <v>2108.1228000000001</v>
      </c>
      <c r="DA2" s="62">
        <v>3789.4692</v>
      </c>
      <c r="DB2" s="62">
        <v>3670.9079999999999</v>
      </c>
      <c r="DC2" s="62">
        <v>5088.875</v>
      </c>
      <c r="DD2" s="62">
        <v>12594.785</v>
      </c>
      <c r="DE2" s="62">
        <v>2396.8036999999999</v>
      </c>
      <c r="DF2" s="62">
        <v>5823.0347000000002</v>
      </c>
      <c r="DG2" s="62">
        <v>2524.9258</v>
      </c>
      <c r="DH2" s="62">
        <v>147.44774000000001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62.275547000000003</v>
      </c>
      <c r="B6">
        <f>BB2</f>
        <v>20.517336</v>
      </c>
      <c r="C6">
        <f>BC2</f>
        <v>23.371313000000001</v>
      </c>
      <c r="D6">
        <f>BD2</f>
        <v>18.377745000000001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28484</v>
      </c>
      <c r="C2" s="57">
        <f ca="1">YEAR(TODAY())-YEAR(B2)+IF(TODAY()&gt;=DATE(YEAR(TODAY()),MONTH(B2),DAY(B2)),0,-1)</f>
        <v>42</v>
      </c>
      <c r="E2" s="53">
        <v>164.9</v>
      </c>
      <c r="F2" s="54" t="s">
        <v>40</v>
      </c>
      <c r="G2" s="53">
        <v>44.2</v>
      </c>
      <c r="H2" s="52" t="s">
        <v>42</v>
      </c>
      <c r="I2" s="73">
        <f>ROUND(G3/E3^2,1)</f>
        <v>16.3</v>
      </c>
    </row>
    <row r="3" spans="1:9" x14ac:dyDescent="0.3">
      <c r="E3" s="52">
        <f>E2/100</f>
        <v>1.649</v>
      </c>
      <c r="F3" s="52" t="s">
        <v>41</v>
      </c>
      <c r="G3" s="52">
        <f>G2</f>
        <v>44.2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43654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오춘화, ID : H1700006)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10:21:04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43654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42</v>
      </c>
      <c r="G12" s="113"/>
      <c r="H12" s="113"/>
      <c r="I12" s="113"/>
      <c r="K12" s="141">
        <f>'개인정보 및 신체계측 입력'!E2</f>
        <v>164.9</v>
      </c>
      <c r="L12" s="142"/>
      <c r="M12" s="135">
        <f>'개인정보 및 신체계측 입력'!G2</f>
        <v>44.2</v>
      </c>
      <c r="N12" s="136"/>
      <c r="O12" s="131" t="s">
        <v>272</v>
      </c>
      <c r="P12" s="128"/>
      <c r="Q12" s="108">
        <f>'개인정보 및 신체계측 입력'!I2</f>
        <v>16.3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오춘화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68.620999999999995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14.045999999999999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17.332999999999998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0.8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24.6</v>
      </c>
      <c r="L72" s="37" t="s">
        <v>54</v>
      </c>
      <c r="M72" s="37">
        <f>ROUND('DRIs DATA'!K8,1)</f>
        <v>4.7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97.77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266.5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92.47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176.81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108.01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550.34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214.69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2240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330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2020-11-13T04:51:14Z</dcterms:modified>
</cp:coreProperties>
</file>