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<sst xmlns="http://schemas.openxmlformats.org/spreadsheetml/2006/main" count="692" uniqueCount="337">
  <si>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</si>
  <si>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</si>
  <si>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</si>
  <si>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</si>
  <si>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</si>
  <si>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</si>
  <si>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</si>
  <si>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</si>
  <si>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</si>
  <si>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</si>
  <si>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</si>
  <si>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</si>
  <si>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</si>
  <si>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</si>
  <si>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</si>
  <si>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</si>
  <si>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</si>
  <si>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</si>
  <si>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</si>
  <si>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</si>
  <si>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</si>
  <si>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</si>
  <si>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</si>
  <si>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</si>
  <si>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</si>
  <si>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</si>
  <si>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</si>
  <si>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</si>
  <si>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</si>
  <si>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</si>
  <si>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</si>
  <si>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</si>
  <si>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</si>
  <si>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</si>
  <si>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</si>
  <si>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</si>
  <si>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</si>
  <si>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</si>
  <si>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</si>
  <si>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</si>
  <si>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</si>
  <si>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</si>
  <si>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</si>
  <si>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</si>
  <si>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</si>
  <si>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</si>
  <si>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</si>
  <si>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</si>
  <si>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</si>
  <si>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</si>
  <si>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</si>
  <si>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</si>
  <si>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</si>
  <si>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</si>
  <si>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</si>
  <si>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</si>
  <si>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</si>
  <si>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</si>
  <si>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</si>
  <si>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</si>
  <si>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</si>
  <si>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</si>
  <si>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</si>
  <si>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</si>
  <si>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</si>
  <si>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</si>
  <si>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</si>
  <si>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</si>
  <si>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</si>
  <si>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</si>
  <si>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</si>
  <si>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</si>
  <si>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</si>
  <si>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</si>
  <si>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</si>
  <si>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</si>
  <si>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</si>
  <si>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</si>
  <si>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</si>
  <si>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</si>
  <si>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</si>
  <si>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</si>
  <si>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</si>
  <si>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</si>
  <si>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</si>
  <si>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</si>
  <si>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</si>
  <si>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</si>
  <si>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</si>
  <si>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</si>
  <si>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</si>
  <si>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</si>
  <si>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</si>
  <si>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</si>
  <si>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</si>
  <si>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</si>
  <si>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</si>
  <si>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</si>
  <si>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</si>
  <si>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</si>
  <si>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</si>
  <si>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</si>
  <si>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</si>
  <si>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</si>
  <si>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</si>
  <si>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</si>
  <si>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</si>
  <si>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</si>
  <si>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</si>
  <si>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</si>
  <si>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</si>
  <si>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</si>
  <si>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</si>
  <si>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</si>
  <si>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</si>
  <si>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</si>
  <si>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</si>
  <si>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</si>
  <si>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</si>
  <si>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</si>
  <si>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</si>
  <si>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</si>
  <si>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</si>
  <si>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</si>
  <si>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</si>
  <si>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</si>
  <si>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</si>
  <si>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</si>
  <si>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</si>
  <si>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</si>
  <si>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</si>
  <si>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</si>
  <si>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</si>
  <si>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</si>
  <si>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</si>
  <si>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</si>
  <si>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</si>
  <si>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</si>
  <si>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</si>
  <si>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</si>
  <si>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</si>
  <si>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</si>
  <si>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</si>
  <si>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</si>
  <si>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</si>
  <si>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</si>
  <si>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</si>
  <si>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</si>
  <si>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</si>
  <si>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</si>
  <si>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</si>
  <si>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</si>
  <si>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</si>
  <si>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</si>
  <si>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</si>
  <si>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</si>
  <si>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</si>
  <si>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</si>
  <si>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</si>
  <si>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</si>
  <si>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</si>
  <si>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</si>
  <si>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</si>
  <si>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</si>
  <si>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</si>
  <si>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</si>
  <si>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</si>
  <si>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</si>
  <si>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</si>
  <si>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</si>
  <si>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</si>
  <si>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</si>
  <si>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</si>
  <si>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</si>
  <si>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</si>
  <si>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</si>
  <si>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</si>
  <si>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</si>
  <si>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</si>
  <si>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</si>
  <si>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</si>
  <si>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</si>
  <si>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</si>
  <si>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</si>
  <si>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</si>
  <si>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</si>
  <si>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</si>
  <si>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</si>
  <si>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</si>
  <si>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</si>
  <si>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</si>
  <si>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</si>
  <si>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</si>
  <si>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</si>
  <si>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</si>
  <si>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</si>
  <si>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</si>
  <si>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</si>
  <si>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</si>
  <si>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</si>
  <si>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</si>
  <si>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</si>
  <si>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</si>
  <si>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</si>
  <si>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</si>
  <si>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</si>
  <si>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</si>
  <si>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</si>
  <si>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</si>
  <si>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</si>
  <si>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</si>
  <si>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</si>
  <si>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</si>
  <si>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</si>
  <si>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</si>
  <si>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</si>
  <si>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</si>
  <si>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</si>
  <si>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</si>
  <si>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</si>
  <si>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</si>
  <si>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</si>
  <si>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</si>
  <si>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</si>
  <si>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</si>
  <si>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</si>
  <si>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</si>
  <si>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</si>
  <si>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</si>
  <si>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</si>
  <si>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</si>
  <si>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</si>
  <si>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</si>
  <si>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</si>
  <si>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</si>
  <si>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</si>
  <si>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</si>
  <si>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</si>
  <si>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</si>
  <si>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</si>
  <si>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</si>
  <si>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</si>
  <si>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</si>
  <si>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</si>
  <si>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</si>
  <si>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</si>
  <si>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</si>
  <si>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</si>
  <si>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</si>
  <si>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</si>
  <si>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</si>
  <si>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</si>
  <si>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</si>
  <si>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</si>
  <si>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</si>
  <si>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</si>
  <si>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</si>
  <si>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</si>
  <si>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</si>
  <si>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</si>
  <si>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</si>
  <si>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</si>
  <si>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</si>
  <si>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</si>
  <si>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</si>
  <si>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</si>
  <si>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</si>
  <si>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</si>
  <si>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</si>
  <si>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</si>
  <si>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</si>
  <si>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</si>
  <si>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</si>
  <si>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</si>
  <si>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</si>
  <si>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</si>
  <si>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</si>
  <si>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</si>
  <si>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</si>
  <si>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</si>
  <si>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</si>
  <si>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</si>
  <si>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</si>
  <si>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</si>
  <si>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</si>
  <si>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</si>
  <si>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</si>
  <si>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</si>
  <si>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</si>
  <si>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</si>
  <si>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</si>
  <si>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</si>
  <si>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</si>
  <si>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</si>
  <si>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</si>
  <si>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</si>
  <si>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</si>
  <si>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</si>
  <si>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</si>
  <si>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</si>
  <si>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</si>
  <si>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</si>
  <si>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</si>
  <si>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</si>
  <si>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</si>
  <si>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</si>
  <si>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</si>
  <si>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</si>
  <si>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</si>
  <si>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</si>
  <si>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</si>
  <si>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</si>
  <si>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</si>
  <si>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</si>
  <si>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</si>
  <si>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</si>
  <si>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</si>
  <si>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</si>
  <si>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</si>
  <si>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</si>
  <si>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</si>
  <si>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</si>
  <si>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</si>
  <si>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</si>
  <si>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</si>
  <si>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</si>
  <si>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</si>
  <si>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</si>
  <si>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</si>
  <si>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</si>
  <si>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</si>
  <si>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</si>
  <si>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</si>
  <si>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황명섭, ID : H1700063)</t>
  </si>
  <si>
    <t>2021년 11월 19일 09:54:56</t>
  </si>
  <si>
    <t>H1700063</t>
  </si>
  <si>
    <t>황명섭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</si>
</sst>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93.435500000000005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992"/>
        <c:axId val="528475424"/>
      </c:barChart>
      <c:catAx>
        <c:axId val="52847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424"/>
        <c:crosses val="autoZero"/>
        <c:auto val="1"/>
        <c:lblAlgn val="ctr"/>
        <c:lblOffset val="100"/>
        <c:noMultiLvlLbl val="0"/>
      </c:catAx>
      <c:valAx>
        <c:axId val="52847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2.6612008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6024"/>
        <c:axId val="525007984"/>
      </c:barChart>
      <c:catAx>
        <c:axId val="52500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984"/>
        <c:crosses val="autoZero"/>
        <c:auto val="1"/>
        <c:lblAlgn val="ctr"/>
        <c:lblOffset val="100"/>
        <c:noMultiLvlLbl val="0"/>
      </c:catAx>
      <c:valAx>
        <c:axId val="52500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2.5758044999999998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4456"/>
        <c:axId val="525008376"/>
      </c:barChart>
      <c:catAx>
        <c:axId val="52500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8376"/>
        <c:crosses val="autoZero"/>
        <c:auto val="1"/>
        <c:lblAlgn val="ctr"/>
        <c:lblOffset val="100"/>
        <c:noMultiLvlLbl val="0"/>
      </c:catAx>
      <c:valAx>
        <c:axId val="52500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1503.6152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944"/>
        <c:axId val="525006808"/>
      </c:barChart>
      <c:catAx>
        <c:axId val="5250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6808"/>
        <c:crosses val="autoZero"/>
        <c:auto val="1"/>
        <c:lblAlgn val="ctr"/>
        <c:lblOffset val="100"/>
        <c:noMultiLvlLbl val="0"/>
      </c:catAx>
      <c:valAx>
        <c:axId val="52500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3402.8110000000001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856"/>
        <c:axId val="528469936"/>
      </c:barChart>
      <c:catAx>
        <c:axId val="52847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69936"/>
        <c:crosses val="autoZero"/>
        <c:auto val="1"/>
        <c:lblAlgn val="ctr"/>
        <c:lblOffset val="100"/>
        <c:noMultiLvlLbl val="0"/>
      </c:catAx>
      <c:valAx>
        <c:axId val="528469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78.328440000000001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1896"/>
        <c:axId val="597132560"/>
      </c:barChart>
      <c:catAx>
        <c:axId val="52847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560"/>
        <c:crosses val="autoZero"/>
        <c:auto val="1"/>
        <c:lblAlgn val="ctr"/>
        <c:lblOffset val="100"/>
        <c:noMultiLvlLbl val="0"/>
      </c:catAx>
      <c:valAx>
        <c:axId val="59713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130.39447000000001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440"/>
        <c:axId val="597131384"/>
      </c:barChart>
      <c:catAx>
        <c:axId val="59713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1384"/>
        <c:crosses val="autoZero"/>
        <c:auto val="1"/>
        <c:lblAlgn val="ctr"/>
        <c:lblOffset val="100"/>
        <c:noMultiLvlLbl val="0"/>
      </c:catAx>
      <c:valAx>
        <c:axId val="59713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15.499183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4128"/>
        <c:axId val="597132952"/>
      </c:barChart>
      <c:catAx>
        <c:axId val="59713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952"/>
        <c:crosses val="autoZero"/>
        <c:auto val="1"/>
        <c:lblAlgn val="ctr"/>
        <c:lblOffset val="100"/>
        <c:noMultiLvlLbl val="0"/>
      </c:catAx>
      <c:valAx>
        <c:axId val="597132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810.99720000000002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048"/>
        <c:axId val="597138832"/>
      </c:barChart>
      <c:catAx>
        <c:axId val="59713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8832"/>
        <c:crosses val="autoZero"/>
        <c:auto val="1"/>
        <c:lblAlgn val="ctr"/>
        <c:lblOffset val="100"/>
        <c:noMultiLvlLbl val="0"/>
      </c:catAx>
      <c:valAx>
        <c:axId val="5971388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7.6978834999999997E-3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6088"/>
        <c:axId val="597134520"/>
      </c:barChart>
      <c:catAx>
        <c:axId val="59713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4520"/>
        <c:crosses val="autoZero"/>
        <c:auto val="1"/>
        <c:lblAlgn val="ctr"/>
        <c:lblOffset val="100"/>
        <c:noMultiLvlLbl val="0"/>
      </c:catAx>
      <c:valAx>
        <c:axId val="59713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4.2469745000000003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3344"/>
        <c:axId val="597133736"/>
      </c:barChart>
      <c:catAx>
        <c:axId val="59713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3736"/>
        <c:crosses val="autoZero"/>
        <c:auto val="1"/>
        <c:lblAlgn val="ctr"/>
        <c:lblOffset val="100"/>
        <c:noMultiLvlLbl val="0"/>
      </c:catAx>
      <c:valAx>
        <c:axId val="597133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28.944362999999999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464"/>
        <c:axId val="528475032"/>
      </c:barChart>
      <c:catAx>
        <c:axId val="52847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032"/>
        <c:crosses val="autoZero"/>
        <c:auto val="1"/>
        <c:lblAlgn val="ctr"/>
        <c:lblOffset val="100"/>
        <c:noMultiLvlLbl val="0"/>
      </c:catAx>
      <c:valAx>
        <c:axId val="528475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573.64350000000002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5696"/>
        <c:axId val="597136872"/>
      </c:barChart>
      <c:catAx>
        <c:axId val="59713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6872"/>
        <c:crosses val="autoZero"/>
        <c:auto val="1"/>
        <c:lblAlgn val="ctr"/>
        <c:lblOffset val="100"/>
        <c:noMultiLvlLbl val="0"/>
      </c:catAx>
      <c:valAx>
        <c:axId val="59713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128.79169999999999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000"/>
        <c:axId val="599017080"/>
      </c:barChart>
      <c:catAx>
        <c:axId val="59902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7080"/>
        <c:crosses val="autoZero"/>
        <c:auto val="1"/>
        <c:lblAlgn val="ctr"/>
        <c:lblOffset val="100"/>
        <c:noMultiLvlLbl val="0"/>
      </c:catAx>
      <c:valAx>
        <c:axId val="59901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6.9870000000000001</c:v>
                </c:pt>
                <c:pt idx="1">
                  <c:v>15.79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9432"/>
        <c:axId val="599021784"/>
      </c:barChart>
      <c:catAx>
        <c:axId val="59901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1784"/>
        <c:crosses val="autoZero"/>
        <c:auto val="1"/>
        <c:lblAlgn val="ctr"/>
        <c:lblOffset val="100"/>
        <c:noMultiLvlLbl val="0"/>
      </c:catAx>
      <c:valAx>
        <c:axId val="59902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17.881947</c:v>
                </c:pt>
                <c:pt idx="1">
                  <c:v>23.350891000000001</c:v>
                </c:pt>
                <c:pt idx="2">
                  <c:v>15.909826000000001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578.02936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392"/>
        <c:axId val="599018256"/>
      </c:barChart>
      <c:catAx>
        <c:axId val="59902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8256"/>
        <c:crosses val="autoZero"/>
        <c:auto val="1"/>
        <c:lblAlgn val="ctr"/>
        <c:lblOffset val="100"/>
        <c:noMultiLvlLbl val="0"/>
      </c:catAx>
      <c:valAx>
        <c:axId val="599018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24.273294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8648"/>
        <c:axId val="599015512"/>
      </c:barChart>
      <c:catAx>
        <c:axId val="59901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5512"/>
        <c:crosses val="autoZero"/>
        <c:auto val="1"/>
        <c:lblAlgn val="ctr"/>
        <c:lblOffset val="100"/>
        <c:noMultiLvlLbl val="0"/>
      </c:catAx>
      <c:valAx>
        <c:axId val="59901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73.067999999999998</c:v>
                </c:pt>
                <c:pt idx="1">
                  <c:v>8.77</c:v>
                </c:pt>
                <c:pt idx="2">
                  <c:v>18.161999999999999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6688"/>
        <c:axId val="599022960"/>
      </c:barChart>
      <c:catAx>
        <c:axId val="59901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2960"/>
        <c:crosses val="autoZero"/>
        <c:auto val="1"/>
        <c:lblAlgn val="ctr"/>
        <c:lblOffset val="100"/>
        <c:noMultiLvlLbl val="0"/>
      </c:catAx>
      <c:valAx>
        <c:axId val="59902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2303.5137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7864"/>
        <c:axId val="599019824"/>
      </c:barChart>
      <c:catAx>
        <c:axId val="59901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9824"/>
        <c:crosses val="autoZero"/>
        <c:auto val="1"/>
        <c:lblAlgn val="ctr"/>
        <c:lblOffset val="100"/>
        <c:noMultiLvlLbl val="0"/>
      </c:catAx>
      <c:valAx>
        <c:axId val="599019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147.51093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0608"/>
        <c:axId val="525755224"/>
      </c:barChart>
      <c:catAx>
        <c:axId val="59902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5224"/>
        <c:crosses val="autoZero"/>
        <c:auto val="1"/>
        <c:lblAlgn val="ctr"/>
        <c:lblOffset val="100"/>
        <c:noMultiLvlLbl val="0"/>
      </c:catAx>
      <c:valAx>
        <c:axId val="525755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645.01337000000001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7184"/>
        <c:axId val="525758752"/>
      </c:barChart>
      <c:catAx>
        <c:axId val="52575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8752"/>
        <c:crosses val="autoZero"/>
        <c:auto val="1"/>
        <c:lblAlgn val="ctr"/>
        <c:lblOffset val="100"/>
        <c:noMultiLvlLbl val="0"/>
      </c:catAx>
      <c:valAx>
        <c:axId val="52575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7.3282775999999998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208"/>
        <c:axId val="528470720"/>
      </c:barChart>
      <c:catAx>
        <c:axId val="52847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0720"/>
        <c:crosses val="autoZero"/>
        <c:auto val="1"/>
        <c:lblAlgn val="ctr"/>
        <c:lblOffset val="100"/>
        <c:noMultiLvlLbl val="0"/>
      </c:catAx>
      <c:valAx>
        <c:axId val="5284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5549.0159999999996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8360"/>
        <c:axId val="525761104"/>
      </c:barChart>
      <c:catAx>
        <c:axId val="52575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1104"/>
        <c:crosses val="autoZero"/>
        <c:auto val="1"/>
        <c:lblAlgn val="ctr"/>
        <c:lblOffset val="100"/>
        <c:noMultiLvlLbl val="0"/>
      </c:catAx>
      <c:valAx>
        <c:axId val="52576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18.91686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144"/>
        <c:axId val="525759536"/>
      </c:barChart>
      <c:catAx>
        <c:axId val="52575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9536"/>
        <c:crosses val="autoZero"/>
        <c:auto val="1"/>
        <c:lblAlgn val="ctr"/>
        <c:lblOffset val="100"/>
        <c:noMultiLvlLbl val="0"/>
      </c:catAx>
      <c:valAx>
        <c:axId val="52575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5.3342499999999999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928"/>
        <c:axId val="525760320"/>
      </c:barChart>
      <c:catAx>
        <c:axId val="52575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0320"/>
        <c:crosses val="autoZero"/>
        <c:auto val="1"/>
        <c:lblAlgn val="ctr"/>
        <c:lblOffset val="100"/>
        <c:noMultiLvlLbl val="0"/>
      </c:catAx>
      <c:valAx>
        <c:axId val="52576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189.02733000000001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248"/>
        <c:axId val="528472288"/>
      </c:barChart>
      <c:catAx>
        <c:axId val="5284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2288"/>
        <c:crosses val="autoZero"/>
        <c:auto val="1"/>
        <c:lblAlgn val="ctr"/>
        <c:lblOffset val="100"/>
        <c:noMultiLvlLbl val="0"/>
      </c:catAx>
      <c:valAx>
        <c:axId val="52847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1.6667812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640"/>
        <c:axId val="528471504"/>
      </c:barChart>
      <c:catAx>
        <c:axId val="52847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1504"/>
        <c:crosses val="autoZero"/>
        <c:auto val="1"/>
        <c:lblAlgn val="ctr"/>
        <c:lblOffset val="100"/>
        <c:noMultiLvlLbl val="0"/>
      </c:catAx>
      <c:valAx>
        <c:axId val="52847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17.890644000000002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160"/>
        <c:axId val="525010728"/>
      </c:barChart>
      <c:catAx>
        <c:axId val="52500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10728"/>
        <c:crosses val="autoZero"/>
        <c:auto val="1"/>
        <c:lblAlgn val="ctr"/>
        <c:lblOffset val="100"/>
        <c:noMultiLvlLbl val="0"/>
      </c:catAx>
      <c:valAx>
        <c:axId val="52501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5.3342499999999999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3280"/>
        <c:axId val="525004848"/>
      </c:barChart>
      <c:catAx>
        <c:axId val="52500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4848"/>
        <c:crosses val="autoZero"/>
        <c:auto val="1"/>
        <c:lblAlgn val="ctr"/>
        <c:lblOffset val="100"/>
        <c:noMultiLvlLbl val="0"/>
      </c:catAx>
      <c:valAx>
        <c:axId val="52500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578.20496000000003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10336"/>
        <c:axId val="525007200"/>
      </c:barChart>
      <c:catAx>
        <c:axId val="52501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200"/>
        <c:crosses val="autoZero"/>
        <c:auto val="1"/>
        <c:lblAlgn val="ctr"/>
        <c:lblOffset val="100"/>
        <c:noMultiLvlLbl val="0"/>
      </c:catAx>
      <c:valAx>
        <c:axId val="52500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13.326508499999999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5240"/>
        <c:axId val="525003672"/>
      </c:barChart>
      <c:catAx>
        <c:axId val="52500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3672"/>
        <c:crosses val="autoZero"/>
        <c:auto val="1"/>
        <c:lblAlgn val="ctr"/>
        <c:lblOffset val="100"/>
        <c:noMultiLvlLbl val="0"/>
      </c:catAx>
      <c:valAx>
        <c:axId val="52500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황명섭, ID : H1700063)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19일 09:54:56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2303.5137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93.435500000000005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28.944362999999999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73.067999999999998</v>
      </c>
      <c r="G8" s="59">
        <f>'DRIs DATA 입력'!G8</f>
        <v>8.77</v>
      </c>
      <c r="H8" s="59">
        <f>'DRIs DATA 입력'!H8</f>
        <v>18.161999999999999</v>
      </c>
      <c r="I8" s="46"/>
      <c r="J8" s="59" t="s">
        <v>216</v>
      </c>
      <c r="K8" s="59">
        <f>'DRIs DATA 입력'!K8</f>
        <v>6.9870000000000001</v>
      </c>
      <c r="L8" s="59">
        <f>'DRIs DATA 입력'!L8</f>
        <v>15.79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578.02936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24.273294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7.3282775999999998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189.02733000000001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147.51093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1.9298233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1.6667812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17.890644000000002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5.3342499999999999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578.20496000000003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13.326508499999999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2.6612008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2.5758044999999998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645.01337000000001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1503.6152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5549.0159999999996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3402.8110000000001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78.328440000000001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130.39447000000001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18.91686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15.499183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810.99720000000002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7.6978834999999997E-3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4.2469745000000003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573.64350000000002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128.79169999999999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2" sqref="F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333</v>
      </c>
      <c r="G1" s="62" t="s">
        <v>278</v>
      </c>
      <c r="H1" s="61" t="s">
        <v>334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1900</v>
      </c>
      <c r="C6" s="65">
        <v>2303.5137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40</v>
      </c>
      <c r="P6" s="65">
        <v>50</v>
      </c>
      <c r="Q6" s="65">
        <v>0</v>
      </c>
      <c r="R6" s="65">
        <v>0</v>
      </c>
      <c r="S6" s="65">
        <v>93.435500000000005</v>
      </c>
      <c r="U6" s="65" t="s">
        <v>295</v>
      </c>
      <c r="V6" s="65">
        <v>0</v>
      </c>
      <c r="W6" s="65">
        <v>0</v>
      </c>
      <c r="X6" s="65">
        <v>20</v>
      </c>
      <c r="Y6" s="65">
        <v>0</v>
      </c>
      <c r="Z6" s="65">
        <v>28.944362999999999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73.067999999999998</v>
      </c>
      <c r="G8" s="65">
        <v>8.77</v>
      </c>
      <c r="H8" s="65">
        <v>18.161999999999999</v>
      </c>
      <c r="J8" s="65" t="s">
        <v>297</v>
      </c>
      <c r="K8" s="65">
        <v>6.9870000000000001</v>
      </c>
      <c r="L8" s="65">
        <v>15.79</v>
      </c>
    </row>
    <row r="13" spans="1:27" x14ac:dyDescent="0.3">
      <c r="A13" s="70" t="s">
        <v>298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300</v>
      </c>
      <c r="I14" s="69"/>
      <c r="J14" s="69"/>
      <c r="K14" s="69"/>
      <c r="L14" s="69"/>
      <c r="M14" s="69"/>
      <c r="O14" s="69" t="s">
        <v>301</v>
      </c>
      <c r="P14" s="69"/>
      <c r="Q14" s="69"/>
      <c r="R14" s="69"/>
      <c r="S14" s="69"/>
      <c r="T14" s="69"/>
      <c r="V14" s="69" t="s">
        <v>302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303</v>
      </c>
      <c r="B16" s="65">
        <v>450</v>
      </c>
      <c r="C16" s="65">
        <v>650</v>
      </c>
      <c r="D16" s="65">
        <v>0</v>
      </c>
      <c r="E16" s="65">
        <v>3000</v>
      </c>
      <c r="F16" s="65">
        <v>578.02936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24.273294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7.3282775999999998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189.02733000000001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308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311</v>
      </c>
      <c r="AR24" s="69"/>
      <c r="AS24" s="69"/>
      <c r="AT24" s="69"/>
      <c r="AU24" s="69"/>
      <c r="AV24" s="69"/>
      <c r="AX24" s="69" t="s">
        <v>312</v>
      </c>
      <c r="AY24" s="69"/>
      <c r="AZ24" s="69"/>
      <c r="BA24" s="69"/>
      <c r="BB24" s="69"/>
      <c r="BC24" s="69"/>
      <c r="BE24" s="69" t="s">
        <v>313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147.51093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1.9298233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1.6667812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17.890644000000002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5.3342499999999999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578.20496000000003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13.326508499999999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2.6612008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2.5758044999999998</v>
      </c>
    </row>
    <row r="33" spans="1:68" x14ac:dyDescent="0.3">
      <c r="A33" s="70" t="s">
        <v>315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317</v>
      </c>
      <c r="W34" s="69"/>
      <c r="X34" s="69"/>
      <c r="Y34" s="69"/>
      <c r="Z34" s="69"/>
      <c r="AA34" s="69"/>
      <c r="AC34" s="69" t="s">
        <v>318</v>
      </c>
      <c r="AD34" s="69"/>
      <c r="AE34" s="69"/>
      <c r="AF34" s="69"/>
      <c r="AG34" s="69"/>
      <c r="AH34" s="69"/>
      <c r="AJ34" s="69" t="s">
        <v>319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645.01337000000001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1503.6152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5549.0159999999996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3402.8110000000001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78.328440000000001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130.39447000000001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322</v>
      </c>
      <c r="I44" s="69"/>
      <c r="J44" s="69"/>
      <c r="K44" s="69"/>
      <c r="L44" s="69"/>
      <c r="M44" s="69"/>
      <c r="O44" s="69" t="s">
        <v>323</v>
      </c>
      <c r="P44" s="69"/>
      <c r="Q44" s="69"/>
      <c r="R44" s="69"/>
      <c r="S44" s="69"/>
      <c r="T44" s="69"/>
      <c r="V44" s="69" t="s">
        <v>324</v>
      </c>
      <c r="W44" s="69"/>
      <c r="X44" s="69"/>
      <c r="Y44" s="69"/>
      <c r="Z44" s="69"/>
      <c r="AA44" s="69"/>
      <c r="AC44" s="69" t="s">
        <v>325</v>
      </c>
      <c r="AD44" s="69"/>
      <c r="AE44" s="69"/>
      <c r="AF44" s="69"/>
      <c r="AG44" s="69"/>
      <c r="AH44" s="69"/>
      <c r="AJ44" s="69" t="s">
        <v>326</v>
      </c>
      <c r="AK44" s="69"/>
      <c r="AL44" s="69"/>
      <c r="AM44" s="69"/>
      <c r="AN44" s="69"/>
      <c r="AO44" s="69"/>
      <c r="AQ44" s="69" t="s">
        <v>327</v>
      </c>
      <c r="AR44" s="69"/>
      <c r="AS44" s="69"/>
      <c r="AT44" s="69"/>
      <c r="AU44" s="69"/>
      <c r="AV44" s="69"/>
      <c r="AX44" s="69" t="s">
        <v>328</v>
      </c>
      <c r="AY44" s="69"/>
      <c r="AZ44" s="69"/>
      <c r="BA44" s="69"/>
      <c r="BB44" s="69"/>
      <c r="BC44" s="69"/>
      <c r="BE44" s="69" t="s">
        <v>329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18.91686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15.499183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810.99720000000002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7.6978834999999997E-3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4.2469745000000003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573.64350000000002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128.79169999999999</v>
      </c>
      <c r="AX46" s="65" t="s">
        <v>331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J34:AO34"/>
    <mergeCell ref="A33:AO33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3" sqref="G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43</v>
      </c>
      <c r="E2" s="61">
        <v>2303.5137</v>
      </c>
      <c r="F2" s="61">
        <v>375.89893000000001</v>
      </c>
      <c r="G2" s="61">
        <v>45.118980000000001</v>
      </c>
      <c r="H2" s="61">
        <v>22.459263</v>
      </c>
      <c r="I2" s="61">
        <v>22.659718000000002</v>
      </c>
      <c r="J2" s="61">
        <v>93.435500000000005</v>
      </c>
      <c r="K2" s="61">
        <v>44.104480000000002</v>
      </c>
      <c r="L2" s="61">
        <v>49.331017000000003</v>
      </c>
      <c r="M2" s="61">
        <v>28.944362999999999</v>
      </c>
      <c r="N2" s="61">
        <v>4.1265844999999999</v>
      </c>
      <c r="O2" s="61">
        <v>16.202611999999998</v>
      </c>
      <c r="P2" s="61">
        <v>957.83720000000005</v>
      </c>
      <c r="Q2" s="61">
        <v>26.229042</v>
      </c>
      <c r="R2" s="61">
        <v>578.02936</v>
      </c>
      <c r="S2" s="61">
        <v>173.82533000000001</v>
      </c>
      <c r="T2" s="61">
        <v>4850.4480000000003</v>
      </c>
      <c r="U2" s="61">
        <v>7.3282775999999998</v>
      </c>
      <c r="V2" s="61">
        <v>24.273294</v>
      </c>
      <c r="W2" s="61">
        <v>189.02733000000001</v>
      </c>
      <c r="X2" s="61">
        <v>147.51093</v>
      </c>
      <c r="Y2" s="61">
        <v>1.9298233</v>
      </c>
      <c r="Z2" s="61">
        <v>1.6667812</v>
      </c>
      <c r="AA2" s="61">
        <v>17.890644000000002</v>
      </c>
      <c r="AB2" s="61">
        <v>5.3342499999999999</v>
      </c>
      <c r="AC2" s="61">
        <v>578.20496000000003</v>
      </c>
      <c r="AD2" s="61">
        <v>13.326508499999999</v>
      </c>
      <c r="AE2" s="61">
        <v>2.6612008</v>
      </c>
      <c r="AF2" s="61">
        <v>2.5758044999999998</v>
      </c>
      <c r="AG2" s="61">
        <v>645.01337000000001</v>
      </c>
      <c r="AH2" s="61">
        <v>306.16913</v>
      </c>
      <c r="AI2" s="61">
        <v>338.8442</v>
      </c>
      <c r="AJ2" s="61">
        <v>1503.6152</v>
      </c>
      <c r="AK2" s="61">
        <v>5549.0159999999996</v>
      </c>
      <c r="AL2" s="61">
        <v>78.328440000000001</v>
      </c>
      <c r="AM2" s="61">
        <v>3402.8110000000001</v>
      </c>
      <c r="AN2" s="61">
        <v>130.39447000000001</v>
      </c>
      <c r="AO2" s="61">
        <v>18.91686</v>
      </c>
      <c r="AP2" s="61">
        <v>12.063084</v>
      </c>
      <c r="AQ2" s="61">
        <v>6.8537765000000004</v>
      </c>
      <c r="AR2" s="61">
        <v>15.499183</v>
      </c>
      <c r="AS2" s="61">
        <v>810.99720000000002</v>
      </c>
      <c r="AT2" s="61">
        <v>7.6978834999999997E-3</v>
      </c>
      <c r="AU2" s="61">
        <v>4.2469745000000003</v>
      </c>
      <c r="AV2" s="61">
        <v>573.64350000000002</v>
      </c>
      <c r="AW2" s="61">
        <v>128.79169999999999</v>
      </c>
      <c r="AX2" s="61">
        <v>7.6748419999999998E-2</v>
      </c>
      <c r="AY2" s="61">
        <v>1.4524037000000001</v>
      </c>
      <c r="AZ2" s="61">
        <v>506.72219999999999</v>
      </c>
      <c r="BA2" s="61">
        <v>57.171256999999997</v>
      </c>
      <c r="BB2" s="61">
        <v>17.881947</v>
      </c>
      <c r="BC2" s="61">
        <v>23.350891000000001</v>
      </c>
      <c r="BD2" s="61">
        <v>15.909826000000001</v>
      </c>
      <c r="BE2" s="61">
        <v>0.75001556000000003</v>
      </c>
      <c r="BF2" s="61">
        <v>4.1613290000000003</v>
      </c>
      <c r="BG2" s="61">
        <v>0</v>
      </c>
      <c r="BH2" s="61">
        <v>2.2253440000000002E-3</v>
      </c>
      <c r="BI2" s="61">
        <v>3.887588E-3</v>
      </c>
      <c r="BJ2" s="61">
        <v>2.8951020000000001E-2</v>
      </c>
      <c r="BK2" s="61">
        <v>0</v>
      </c>
      <c r="BL2" s="61">
        <v>0.16145237000000001</v>
      </c>
      <c r="BM2" s="61">
        <v>4.8459620000000001</v>
      </c>
      <c r="BN2" s="61">
        <v>0.70212430000000003</v>
      </c>
      <c r="BO2" s="61">
        <v>68.477379999999997</v>
      </c>
      <c r="BP2" s="61">
        <v>13.922393</v>
      </c>
      <c r="BQ2" s="61">
        <v>20.544771000000001</v>
      </c>
      <c r="BR2" s="61">
        <v>83.674859999999995</v>
      </c>
      <c r="BS2" s="61">
        <v>38.272582999999997</v>
      </c>
      <c r="BT2" s="61">
        <v>9.6292390000000001</v>
      </c>
      <c r="BU2" s="61">
        <v>3.3033729999999997E-2</v>
      </c>
      <c r="BV2" s="61">
        <v>0.25652059999999999</v>
      </c>
      <c r="BW2" s="61">
        <v>0.72530764000000003</v>
      </c>
      <c r="BX2" s="61">
        <v>2.0177697999999999</v>
      </c>
      <c r="BY2" s="61">
        <v>0.2171556</v>
      </c>
      <c r="BZ2" s="61">
        <v>4.0253172999999998E-4</v>
      </c>
      <c r="CA2" s="61">
        <v>1.6721357999999999</v>
      </c>
      <c r="CB2" s="61">
        <v>0.18770069</v>
      </c>
      <c r="CC2" s="61">
        <v>0.25302799999999998</v>
      </c>
      <c r="CD2" s="61">
        <v>3.6252244</v>
      </c>
      <c r="CE2" s="61">
        <v>3.7273670000000002E-2</v>
      </c>
      <c r="CF2" s="61">
        <v>0.66896456000000004</v>
      </c>
      <c r="CG2" s="61">
        <v>0</v>
      </c>
      <c r="CH2" s="61">
        <v>2.2196963E-2</v>
      </c>
      <c r="CI2" s="61">
        <v>1.9428639999999999E-7</v>
      </c>
      <c r="CJ2" s="61">
        <v>7.7878160000000003</v>
      </c>
      <c r="CK2" s="61">
        <v>9.0023389999999998E-3</v>
      </c>
      <c r="CL2" s="61">
        <v>0.67716419999999999</v>
      </c>
      <c r="CM2" s="61">
        <v>4.231376</v>
      </c>
      <c r="CN2" s="61">
        <v>3073.1725999999999</v>
      </c>
      <c r="CO2" s="61">
        <v>5273.0150000000003</v>
      </c>
      <c r="CP2" s="61">
        <v>3604.8966999999998</v>
      </c>
      <c r="CQ2" s="61">
        <v>1344.4949999999999</v>
      </c>
      <c r="CR2" s="61">
        <v>675.55817000000002</v>
      </c>
      <c r="CS2" s="61">
        <v>600.44949999999994</v>
      </c>
      <c r="CT2" s="61">
        <v>2939.2667999999999</v>
      </c>
      <c r="CU2" s="61">
        <v>1882.2850000000001</v>
      </c>
      <c r="CV2" s="61">
        <v>1677.1255000000001</v>
      </c>
      <c r="CW2" s="61">
        <v>2138.7777999999998</v>
      </c>
      <c r="CX2" s="61">
        <v>604.39184999999998</v>
      </c>
      <c r="CY2" s="61">
        <v>3862.0129999999999</v>
      </c>
      <c r="CZ2" s="61">
        <v>1569.0385000000001</v>
      </c>
      <c r="DA2" s="61">
        <v>4466.9250000000002</v>
      </c>
      <c r="DB2" s="61">
        <v>4287.8850000000002</v>
      </c>
      <c r="DC2" s="61">
        <v>6059.8545000000004</v>
      </c>
      <c r="DD2" s="61">
        <v>10166.504000000001</v>
      </c>
      <c r="DE2" s="61">
        <v>2210.6116000000002</v>
      </c>
      <c r="DF2" s="61">
        <v>4451.0029999999997</v>
      </c>
      <c r="DG2" s="61">
        <v>2344.7950000000001</v>
      </c>
      <c r="DH2" s="61">
        <v>274.26627000000002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57.171256999999997</v>
      </c>
      <c r="B6">
        <f>BB2</f>
        <v>17.881947</v>
      </c>
      <c r="C6">
        <f>BC2</f>
        <v>23.350891000000001</v>
      </c>
      <c r="D6">
        <f>BD2</f>
        <v>15.909826000000001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28421</v>
      </c>
      <c r="C2" s="56">
        <f ca="1">YEAR(TODAY())-YEAR(B2)+IF(TODAY()&gt;=DATE(YEAR(TODAY()),MONTH(B2),DAY(B2)),0,-1)</f>
        <v>44</v>
      </c>
      <c r="E2" s="52">
        <v>157.6</v>
      </c>
      <c r="F2" s="53" t="s">
        <v>39</v>
      </c>
      <c r="G2" s="52">
        <v>49.2</v>
      </c>
      <c r="H2" s="51" t="s">
        <v>41</v>
      </c>
      <c r="I2" s="72">
        <f>ROUND(G3/E3^2,1)</f>
        <v>19.8</v>
      </c>
    </row>
    <row r="3" spans="1:9" x14ac:dyDescent="0.3">
      <c r="E3" s="51">
        <f>E2/100</f>
        <v>1.5759999999999998</v>
      </c>
      <c r="F3" s="51" t="s">
        <v>40</v>
      </c>
      <c r="G3" s="51">
        <f>G2</f>
        <v>49.2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44277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황명섭, ID : H1700063)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19일 09:54:56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44277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44</v>
      </c>
      <c r="G12" s="137"/>
      <c r="H12" s="137"/>
      <c r="I12" s="137"/>
      <c r="K12" s="128">
        <f>'개인정보 및 신체계측 입력'!E2</f>
        <v>157.6</v>
      </c>
      <c r="L12" s="129"/>
      <c r="M12" s="122">
        <f>'개인정보 및 신체계측 입력'!G2</f>
        <v>49.2</v>
      </c>
      <c r="N12" s="123"/>
      <c r="O12" s="118" t="s">
        <v>271</v>
      </c>
      <c r="P12" s="112"/>
      <c r="Q12" s="115">
        <f>'개인정보 및 신체계측 입력'!I2</f>
        <v>19.8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황명섭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73.067999999999998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8.77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18.161999999999999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15.8</v>
      </c>
      <c r="L72" s="36" t="s">
        <v>53</v>
      </c>
      <c r="M72" s="36">
        <f>ROUND('DRIs DATA'!K8,1)</f>
        <v>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77.069999999999993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202.28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147.51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355.62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80.63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369.93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189.17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2021-11-19T01:10:34Z</dcterms:modified>
</cp:coreProperties>
</file>