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<sst xmlns="http://schemas.openxmlformats.org/spreadsheetml/2006/main" count="692" uniqueCount="337">
  <si>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</si>
  <si>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</si>
  <si>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</si>
  <si>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</si>
  <si>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</si>
  <si>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</si>
  <si>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</si>
  <si>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</si>
  <si>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</si>
  <si>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</si>
  <si>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</si>
  <si>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</si>
  <si>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</si>
  <si>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</si>
  <si>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</si>
  <si>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</si>
  <si>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</si>
  <si>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</si>
  <si>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</si>
  <si>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</si>
  <si>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</si>
  <si>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</si>
  <si>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</si>
  <si>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</si>
  <si>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</si>
  <si>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</si>
  <si>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</si>
  <si>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</si>
  <si>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</si>
  <si>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</si>
  <si>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</si>
  <si>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</si>
  <si>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</si>
  <si>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</si>
  <si>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</si>
  <si>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</si>
  <si>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</si>
  <si>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</si>
  <si>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</si>
  <si>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</si>
  <si>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</si>
  <si>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</si>
  <si>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</si>
  <si>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</si>
  <si>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</si>
  <si>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</si>
  <si>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</si>
  <si>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</si>
  <si>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</si>
  <si>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</si>
  <si>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</si>
  <si>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</si>
  <si>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</si>
  <si>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</si>
  <si>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</si>
  <si>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</si>
  <si>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</si>
  <si>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</si>
  <si>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</si>
  <si>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</si>
  <si>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</si>
  <si>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</si>
  <si>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</si>
  <si>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</si>
  <si>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</si>
  <si>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</si>
  <si>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</si>
  <si>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</si>
  <si>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</si>
  <si>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</si>
  <si>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</si>
  <si>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</si>
  <si>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</si>
  <si>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</si>
  <si>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</si>
  <si>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</si>
  <si>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</si>
  <si>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</si>
  <si>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</si>
  <si>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</si>
  <si>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</si>
  <si>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</si>
  <si>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</si>
  <si>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</si>
  <si>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</si>
  <si>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</si>
  <si>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</si>
  <si>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</si>
  <si>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</si>
  <si>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</si>
  <si>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</si>
  <si>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</si>
  <si>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</si>
  <si>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</si>
  <si>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</si>
  <si>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</si>
  <si>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</si>
  <si>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</si>
  <si>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</si>
  <si>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</si>
  <si>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</si>
  <si>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</si>
  <si>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</si>
  <si>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</si>
  <si>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</si>
  <si>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</si>
  <si>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</si>
  <si>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</si>
  <si>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</si>
  <si>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</si>
  <si>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</si>
  <si>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</si>
  <si>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</si>
  <si>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</si>
  <si>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</si>
  <si>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</si>
  <si>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</si>
  <si>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</si>
  <si>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</si>
  <si>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</si>
  <si>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</si>
  <si>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</si>
  <si>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</si>
  <si>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</si>
  <si>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</si>
  <si>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</si>
  <si>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</si>
  <si>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</si>
  <si>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</si>
  <si>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</si>
  <si>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</si>
  <si>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</si>
  <si>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</si>
  <si>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</si>
  <si>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</si>
  <si>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</si>
  <si>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</si>
  <si>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</si>
  <si>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</si>
  <si>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</si>
  <si>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</si>
  <si>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</si>
  <si>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</si>
  <si>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</si>
  <si>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</si>
  <si>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</si>
  <si>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</si>
  <si>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</si>
  <si>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</si>
  <si>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</si>
  <si>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</si>
  <si>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</si>
  <si>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</si>
  <si>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</si>
  <si>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</si>
  <si>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</si>
  <si>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</si>
  <si>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</si>
  <si>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</si>
  <si>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</si>
  <si>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</si>
  <si>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</si>
  <si>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</si>
  <si>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</si>
  <si>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</si>
  <si>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</si>
  <si>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</si>
  <si>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</si>
  <si>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</si>
  <si>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</si>
  <si>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</si>
  <si>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</si>
  <si>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</si>
  <si>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</si>
  <si>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</si>
  <si>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</si>
  <si>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</si>
  <si>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</si>
  <si>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</si>
  <si>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</si>
  <si>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</si>
  <si>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</si>
  <si>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</si>
  <si>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</si>
  <si>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</si>
  <si>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</si>
  <si>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</si>
  <si>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</si>
  <si>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</si>
  <si>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</si>
  <si>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</si>
  <si>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</si>
  <si>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</si>
  <si>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</si>
  <si>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</si>
  <si>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</si>
  <si>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</si>
  <si>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</si>
  <si>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</si>
  <si>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</si>
  <si>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</si>
  <si>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</si>
  <si>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</si>
  <si>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</si>
  <si>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</si>
  <si>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</si>
  <si>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</si>
  <si>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</si>
  <si>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</si>
  <si>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</si>
  <si>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</si>
  <si>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</si>
  <si>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</si>
  <si>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</si>
  <si>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</si>
  <si>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</si>
  <si>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</si>
  <si>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</si>
  <si>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</si>
  <si>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</si>
  <si>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</si>
  <si>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</si>
  <si>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</si>
  <si>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</si>
  <si>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</si>
  <si>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</si>
  <si>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</si>
  <si>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</si>
  <si>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</si>
  <si>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</si>
  <si>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</si>
  <si>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</si>
  <si>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</si>
  <si>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</si>
  <si>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</si>
  <si>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</si>
  <si>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</si>
  <si>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</si>
  <si>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</si>
  <si>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</si>
  <si>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</si>
  <si>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</si>
  <si>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</si>
  <si>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</si>
  <si>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</si>
  <si>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</si>
  <si>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</si>
  <si>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</si>
  <si>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</si>
  <si>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</si>
  <si>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</si>
  <si>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</si>
  <si>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</si>
  <si>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</si>
  <si>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</si>
  <si>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</si>
  <si>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</si>
  <si>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</si>
  <si>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</si>
  <si>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</si>
  <si>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</si>
  <si>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</si>
  <si>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</si>
  <si>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</si>
  <si>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</si>
  <si>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</si>
  <si>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</si>
  <si>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</si>
  <si>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</si>
  <si>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</si>
  <si>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</si>
  <si>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</si>
  <si>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</si>
  <si>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</si>
  <si>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</si>
  <si>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</si>
  <si>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</si>
  <si>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불포화지방산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</si>
  <si>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</si>
  <si>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</si>
  <si>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</si>
  <si>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</si>
  <si>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적정비율(최대)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</si>
  <si>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</si>
  <si>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</si>
  <si>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</si>
  <si>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</si>
  <si>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</si>
  <si>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</si>
  <si>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</si>
  <si>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</si>
  <si>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</si>
  <si>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섭취량</t>
    <phoneticPr fontId="1" type="noConversion"/>
  </si>
  <si>
    <t>엽산(μg DFE/일)</t>
    <phoneticPr fontId="1" type="noConversion"/>
  </si>
  <si>
    <t>칼륨</t>
    <phoneticPr fontId="1" type="noConversion"/>
  </si>
  <si>
    <t>마그네슘</t>
    <phoneticPr fontId="1" type="noConversion"/>
  </si>
  <si>
    <t>철</t>
    <phoneticPr fontId="1" type="noConversion"/>
  </si>
  <si>
    <t>불소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</si>
  <si>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</si>
  <si>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</si>
  <si>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</si>
  <si>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</si>
  <si>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</si>
  <si>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</si>
  <si>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</si>
  <si>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</si>
  <si>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</si>
  <si>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지방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</si>
  <si>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</si>
  <si>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</si>
  <si>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</si>
  <si>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</si>
  <si>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</si>
  <si>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</si>
  <si>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</si>
  <si>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수용성 비타민</t>
    <phoneticPr fontId="1" type="noConversion"/>
  </si>
  <si>
    <t>엽산</t>
    <phoneticPr fontId="1" type="noConversion"/>
  </si>
  <si>
    <t>H1700095</t>
  </si>
  <si>
    <t>정병희</t>
  </si>
  <si>
    <t>F</t>
  </si>
  <si>
    <t>(설문지 : FFQ 95문항 설문지, 사용자 : 정병희, ID : H1700095)</t>
  </si>
  <si>
    <t>2022년 08월 30일 15:15:49</t>
  </si>
  <si>
    <t>열량영양소</t>
    <phoneticPr fontId="1" type="noConversion"/>
  </si>
  <si>
    <t>필요추정량</t>
    <phoneticPr fontId="1" type="noConversion"/>
  </si>
  <si>
    <t>n-3불포화</t>
    <phoneticPr fontId="1" type="noConversion"/>
  </si>
  <si>
    <t>지용성 비타민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</si>
  <si>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</si>
  <si>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</si>
  <si>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</si>
  <si>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</si>
  <si>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염소</t>
    <phoneticPr fontId="1" type="noConversion"/>
  </si>
  <si>
    <t>미량 무기질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</si>
  <si>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</si>
  <si>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</si>
  <si>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</si>
  <si>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</si>
  <si>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몰리브덴(ug/일)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</si>
</sst>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159.88276999999999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682400"/>
        <c:axId val="185682792"/>
      </c:barChart>
      <c:catAx>
        <c:axId val="18568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682792"/>
        <c:crosses val="autoZero"/>
        <c:auto val="1"/>
        <c:lblAlgn val="ctr"/>
        <c:lblOffset val="100"/>
        <c:noMultiLvlLbl val="0"/>
      </c:catAx>
      <c:valAx>
        <c:axId val="185682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682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6.9321120000000001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135392"/>
        <c:axId val="550134608"/>
      </c:barChart>
      <c:catAx>
        <c:axId val="55013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134608"/>
        <c:crosses val="autoZero"/>
        <c:auto val="1"/>
        <c:lblAlgn val="ctr"/>
        <c:lblOffset val="100"/>
        <c:noMultiLvlLbl val="0"/>
      </c:catAx>
      <c:valAx>
        <c:axId val="550134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13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6.6777205000000004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137352"/>
        <c:axId val="550135000"/>
      </c:barChart>
      <c:catAx>
        <c:axId val="55013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135000"/>
        <c:crosses val="autoZero"/>
        <c:auto val="1"/>
        <c:lblAlgn val="ctr"/>
        <c:lblOffset val="100"/>
        <c:noMultiLvlLbl val="0"/>
      </c:catAx>
      <c:valAx>
        <c:axId val="550135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13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2160.1574999999998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104800"/>
        <c:axId val="532102056"/>
      </c:barChart>
      <c:catAx>
        <c:axId val="53210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102056"/>
        <c:crosses val="autoZero"/>
        <c:auto val="1"/>
        <c:lblAlgn val="ctr"/>
        <c:lblOffset val="100"/>
        <c:noMultiLvlLbl val="0"/>
      </c:catAx>
      <c:valAx>
        <c:axId val="532102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10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6705.3163999999997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104016"/>
        <c:axId val="532102448"/>
      </c:barChart>
      <c:catAx>
        <c:axId val="53210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102448"/>
        <c:crosses val="autoZero"/>
        <c:auto val="1"/>
        <c:lblAlgn val="ctr"/>
        <c:lblOffset val="100"/>
        <c:noMultiLvlLbl val="0"/>
      </c:catAx>
      <c:valAx>
        <c:axId val="5321024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10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337.16323999999997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104408"/>
        <c:axId val="532102840"/>
      </c:barChart>
      <c:catAx>
        <c:axId val="53210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102840"/>
        <c:crosses val="autoZero"/>
        <c:auto val="1"/>
        <c:lblAlgn val="ctr"/>
        <c:lblOffset val="100"/>
        <c:noMultiLvlLbl val="0"/>
      </c:catAx>
      <c:valAx>
        <c:axId val="53210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10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238.81683000000001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103232"/>
        <c:axId val="776828072"/>
      </c:barChart>
      <c:catAx>
        <c:axId val="5321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6828072"/>
        <c:crosses val="autoZero"/>
        <c:auto val="1"/>
        <c:lblAlgn val="ctr"/>
        <c:lblOffset val="100"/>
        <c:noMultiLvlLbl val="0"/>
      </c:catAx>
      <c:valAx>
        <c:axId val="776828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10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29.902284999999999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6830816"/>
        <c:axId val="776828464"/>
      </c:barChart>
      <c:catAx>
        <c:axId val="77683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6828464"/>
        <c:crosses val="autoZero"/>
        <c:auto val="1"/>
        <c:lblAlgn val="ctr"/>
        <c:lblOffset val="100"/>
        <c:noMultiLvlLbl val="0"/>
      </c:catAx>
      <c:valAx>
        <c:axId val="776828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683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1403.0021999999999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6828856"/>
        <c:axId val="776827288"/>
      </c:barChart>
      <c:catAx>
        <c:axId val="776828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6827288"/>
        <c:crosses val="autoZero"/>
        <c:auto val="1"/>
        <c:lblAlgn val="ctr"/>
        <c:lblOffset val="100"/>
        <c:noMultiLvlLbl val="0"/>
      </c:catAx>
      <c:valAx>
        <c:axId val="7768272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6828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8.7686299999999995E-2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6829640"/>
        <c:axId val="776830032"/>
      </c:barChart>
      <c:catAx>
        <c:axId val="776829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6830032"/>
        <c:crosses val="autoZero"/>
        <c:auto val="1"/>
        <c:lblAlgn val="ctr"/>
        <c:lblOffset val="100"/>
        <c:noMultiLvlLbl val="0"/>
      </c:catAx>
      <c:valAx>
        <c:axId val="776830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682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3.1671969999999998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561952"/>
        <c:axId val="548562344"/>
      </c:barChart>
      <c:catAx>
        <c:axId val="54856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562344"/>
        <c:crosses val="autoZero"/>
        <c:auto val="1"/>
        <c:lblAlgn val="ctr"/>
        <c:lblOffset val="100"/>
        <c:noMultiLvlLbl val="0"/>
      </c:catAx>
      <c:valAx>
        <c:axId val="548562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56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47.804569999999998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3600024"/>
        <c:axId val="773600416"/>
      </c:barChart>
      <c:catAx>
        <c:axId val="77360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3600416"/>
        <c:crosses val="autoZero"/>
        <c:auto val="1"/>
        <c:lblAlgn val="ctr"/>
        <c:lblOffset val="100"/>
        <c:noMultiLvlLbl val="0"/>
      </c:catAx>
      <c:valAx>
        <c:axId val="773600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360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130.05774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559992"/>
        <c:axId val="548559600"/>
      </c:barChart>
      <c:catAx>
        <c:axId val="54855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559600"/>
        <c:crosses val="autoZero"/>
        <c:auto val="1"/>
        <c:lblAlgn val="ctr"/>
        <c:lblOffset val="100"/>
        <c:noMultiLvlLbl val="0"/>
      </c:catAx>
      <c:valAx>
        <c:axId val="548559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55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168.54813999999999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560384"/>
        <c:axId val="548560776"/>
      </c:barChart>
      <c:catAx>
        <c:axId val="54856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560776"/>
        <c:crosses val="autoZero"/>
        <c:auto val="1"/>
        <c:lblAlgn val="ctr"/>
        <c:lblOffset val="100"/>
        <c:noMultiLvlLbl val="0"/>
      </c:catAx>
      <c:valAx>
        <c:axId val="548560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56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10.214</c:v>
                </c:pt>
                <c:pt idx="1">
                  <c:v>13.874000000000001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1896976"/>
        <c:axId val="541897760"/>
      </c:barChart>
      <c:catAx>
        <c:axId val="54189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897760"/>
        <c:crosses val="autoZero"/>
        <c:auto val="1"/>
        <c:lblAlgn val="ctr"/>
        <c:lblOffset val="100"/>
        <c:noMultiLvlLbl val="0"/>
      </c:catAx>
      <c:valAx>
        <c:axId val="54189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89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43.962980000000002</c:v>
                </c:pt>
                <c:pt idx="1">
                  <c:v>61.158729999999998</c:v>
                </c:pt>
                <c:pt idx="2">
                  <c:v>32.328589999999998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1288.1751999999999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898544"/>
        <c:axId val="541900112"/>
      </c:barChart>
      <c:catAx>
        <c:axId val="54189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900112"/>
        <c:crosses val="autoZero"/>
        <c:auto val="1"/>
        <c:lblAlgn val="ctr"/>
        <c:lblOffset val="100"/>
        <c:noMultiLvlLbl val="0"/>
      </c:catAx>
      <c:valAx>
        <c:axId val="541900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89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44.316605000000003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898936"/>
        <c:axId val="541899328"/>
      </c:barChart>
      <c:catAx>
        <c:axId val="54189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899328"/>
        <c:crosses val="autoZero"/>
        <c:auto val="1"/>
        <c:lblAlgn val="ctr"/>
        <c:lblOffset val="100"/>
        <c:noMultiLvlLbl val="0"/>
      </c:catAx>
      <c:valAx>
        <c:axId val="54189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89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47.155999999999999</c:v>
                </c:pt>
                <c:pt idx="1">
                  <c:v>24.626000000000001</c:v>
                </c:pt>
                <c:pt idx="2">
                  <c:v>28.218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73812680"/>
        <c:axId val="773814640"/>
      </c:barChart>
      <c:catAx>
        <c:axId val="773812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3814640"/>
        <c:crosses val="autoZero"/>
        <c:auto val="1"/>
        <c:lblAlgn val="ctr"/>
        <c:lblOffset val="100"/>
        <c:noMultiLvlLbl val="0"/>
      </c:catAx>
      <c:valAx>
        <c:axId val="773814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381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2951.4726999999998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3812288"/>
        <c:axId val="773811896"/>
      </c:barChart>
      <c:catAx>
        <c:axId val="77381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3811896"/>
        <c:crosses val="autoZero"/>
        <c:auto val="1"/>
        <c:lblAlgn val="ctr"/>
        <c:lblOffset val="100"/>
        <c:noMultiLvlLbl val="0"/>
      </c:catAx>
      <c:valAx>
        <c:axId val="773811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381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268.84467000000001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3815424"/>
        <c:axId val="773813856"/>
      </c:barChart>
      <c:catAx>
        <c:axId val="77381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3813856"/>
        <c:crosses val="autoZero"/>
        <c:auto val="1"/>
        <c:lblAlgn val="ctr"/>
        <c:lblOffset val="100"/>
        <c:noMultiLvlLbl val="0"/>
      </c:catAx>
      <c:valAx>
        <c:axId val="773813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381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1009.70123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3813072"/>
        <c:axId val="550064936"/>
      </c:barChart>
      <c:catAx>
        <c:axId val="77381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64936"/>
        <c:crosses val="autoZero"/>
        <c:auto val="1"/>
        <c:lblAlgn val="ctr"/>
        <c:lblOffset val="100"/>
        <c:noMultiLvlLbl val="0"/>
      </c:catAx>
      <c:valAx>
        <c:axId val="550064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381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14.65048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3598456"/>
        <c:axId val="773598848"/>
      </c:barChart>
      <c:catAx>
        <c:axId val="773598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3598848"/>
        <c:crosses val="autoZero"/>
        <c:auto val="1"/>
        <c:lblAlgn val="ctr"/>
        <c:lblOffset val="100"/>
        <c:noMultiLvlLbl val="0"/>
      </c:catAx>
      <c:valAx>
        <c:axId val="773598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3598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12858.342000000001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66112"/>
        <c:axId val="550066504"/>
      </c:barChart>
      <c:catAx>
        <c:axId val="5500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66504"/>
        <c:crosses val="autoZero"/>
        <c:auto val="1"/>
        <c:lblAlgn val="ctr"/>
        <c:lblOffset val="100"/>
        <c:noMultiLvlLbl val="0"/>
      </c:catAx>
      <c:valAx>
        <c:axId val="55006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33.160690000000002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67288"/>
        <c:axId val="550064544"/>
      </c:barChart>
      <c:catAx>
        <c:axId val="55006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64544"/>
        <c:crosses val="autoZero"/>
        <c:auto val="1"/>
        <c:lblAlgn val="ctr"/>
        <c:lblOffset val="100"/>
        <c:noMultiLvlLbl val="0"/>
      </c:catAx>
      <c:valAx>
        <c:axId val="55006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6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5.992572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64152"/>
        <c:axId val="550065720"/>
      </c:barChart>
      <c:catAx>
        <c:axId val="55006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65720"/>
        <c:crosses val="autoZero"/>
        <c:auto val="1"/>
        <c:lblAlgn val="ctr"/>
        <c:lblOffset val="100"/>
        <c:noMultiLvlLbl val="0"/>
      </c:catAx>
      <c:valAx>
        <c:axId val="550065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64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550.83500000000004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7692064"/>
        <c:axId val="767692848"/>
      </c:barChart>
      <c:catAx>
        <c:axId val="76769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7692848"/>
        <c:crosses val="autoZero"/>
        <c:auto val="1"/>
        <c:lblAlgn val="ctr"/>
        <c:lblOffset val="100"/>
        <c:noMultiLvlLbl val="0"/>
      </c:catAx>
      <c:valAx>
        <c:axId val="767692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769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3.5457803999999999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7691672"/>
        <c:axId val="767693240"/>
      </c:barChart>
      <c:catAx>
        <c:axId val="767691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7693240"/>
        <c:crosses val="autoZero"/>
        <c:auto val="1"/>
        <c:lblAlgn val="ctr"/>
        <c:lblOffset val="100"/>
        <c:noMultiLvlLbl val="0"/>
      </c:catAx>
      <c:valAx>
        <c:axId val="767693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7691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35.045050000000003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7694416"/>
        <c:axId val="767694808"/>
      </c:barChart>
      <c:catAx>
        <c:axId val="76769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7694808"/>
        <c:crosses val="autoZero"/>
        <c:auto val="1"/>
        <c:lblAlgn val="ctr"/>
        <c:lblOffset val="100"/>
        <c:noMultiLvlLbl val="0"/>
      </c:catAx>
      <c:valAx>
        <c:axId val="76769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769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5.992572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3599632"/>
        <c:axId val="773601200"/>
      </c:barChart>
      <c:catAx>
        <c:axId val="77359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3601200"/>
        <c:crosses val="autoZero"/>
        <c:auto val="1"/>
        <c:lblAlgn val="ctr"/>
        <c:lblOffset val="100"/>
        <c:noMultiLvlLbl val="0"/>
      </c:catAx>
      <c:valAx>
        <c:axId val="773601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359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1122.8876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3598064"/>
        <c:axId val="550136176"/>
      </c:barChart>
      <c:catAx>
        <c:axId val="77359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136176"/>
        <c:crosses val="autoZero"/>
        <c:auto val="1"/>
        <c:lblAlgn val="ctr"/>
        <c:lblOffset val="100"/>
        <c:noMultiLvlLbl val="0"/>
      </c:catAx>
      <c:valAx>
        <c:axId val="550136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359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27.682247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135784"/>
        <c:axId val="550136568"/>
      </c:barChart>
      <c:catAx>
        <c:axId val="55013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136568"/>
        <c:crosses val="autoZero"/>
        <c:auto val="1"/>
        <c:lblAlgn val="ctr"/>
        <c:lblOffset val="100"/>
        <c:noMultiLvlLbl val="0"/>
      </c:catAx>
      <c:valAx>
        <c:axId val="550136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13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정병희, ID : H1700095)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08월 30일 15:15:49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2951.4726999999998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159.88276999999999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47.804569999999998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47.155999999999999</v>
      </c>
      <c r="G8" s="59">
        <f>'DRIs DATA 입력'!G8</f>
        <v>24.626000000000001</v>
      </c>
      <c r="H8" s="59">
        <f>'DRIs DATA 입력'!H8</f>
        <v>28.218</v>
      </c>
      <c r="I8" s="46"/>
      <c r="J8" s="59" t="s">
        <v>216</v>
      </c>
      <c r="K8" s="59">
        <f>'DRIs DATA 입력'!K8</f>
        <v>10.214</v>
      </c>
      <c r="L8" s="59">
        <f>'DRIs DATA 입력'!L8</f>
        <v>13.874000000000001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1288.1751999999999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44.316605000000003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14.65048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550.83500000000004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268.84467000000001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2.8417115000000002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3.5457803999999999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35.045050000000003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5.992572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1122.8876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27.682247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6.9321120000000001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6.6777205000000004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1009.70123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2160.1574999999998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12858.342000000001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6705.3163999999997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337.16323999999997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238.81683000000001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33.160690000000002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29.902284999999999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1403.0021999999999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8.7686299999999995E-2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3.1671969999999998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130.05774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168.54813999999999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O54" sqref="O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320</v>
      </c>
      <c r="G1" s="62" t="s">
        <v>303</v>
      </c>
      <c r="H1" s="61" t="s">
        <v>321</v>
      </c>
    </row>
    <row r="3" spans="1:27" x14ac:dyDescent="0.3">
      <c r="A3" s="68" t="s">
        <v>304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305</v>
      </c>
      <c r="B4" s="67"/>
      <c r="C4" s="67"/>
      <c r="E4" s="69" t="s">
        <v>322</v>
      </c>
      <c r="F4" s="70"/>
      <c r="G4" s="70"/>
      <c r="H4" s="71"/>
      <c r="J4" s="69" t="s">
        <v>277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306</v>
      </c>
      <c r="V4" s="67"/>
      <c r="W4" s="67"/>
      <c r="X4" s="67"/>
      <c r="Y4" s="67"/>
      <c r="Z4" s="67"/>
    </row>
    <row r="5" spans="1:27" x14ac:dyDescent="0.3">
      <c r="A5" s="65"/>
      <c r="B5" s="65" t="s">
        <v>323</v>
      </c>
      <c r="C5" s="65" t="s">
        <v>292</v>
      </c>
      <c r="E5" s="65"/>
      <c r="F5" s="65" t="s">
        <v>50</v>
      </c>
      <c r="G5" s="65" t="s">
        <v>307</v>
      </c>
      <c r="H5" s="65" t="s">
        <v>46</v>
      </c>
      <c r="J5" s="65"/>
      <c r="K5" s="65" t="s">
        <v>324</v>
      </c>
      <c r="L5" s="65" t="s">
        <v>308</v>
      </c>
      <c r="N5" s="65"/>
      <c r="O5" s="65" t="s">
        <v>278</v>
      </c>
      <c r="P5" s="65" t="s">
        <v>279</v>
      </c>
      <c r="Q5" s="65" t="s">
        <v>280</v>
      </c>
      <c r="R5" s="65" t="s">
        <v>281</v>
      </c>
      <c r="S5" s="65" t="s">
        <v>292</v>
      </c>
      <c r="U5" s="65"/>
      <c r="V5" s="65" t="s">
        <v>278</v>
      </c>
      <c r="W5" s="65" t="s">
        <v>279</v>
      </c>
      <c r="X5" s="65" t="s">
        <v>280</v>
      </c>
      <c r="Y5" s="65" t="s">
        <v>281</v>
      </c>
      <c r="Z5" s="65" t="s">
        <v>292</v>
      </c>
    </row>
    <row r="6" spans="1:27" x14ac:dyDescent="0.3">
      <c r="A6" s="65" t="s">
        <v>305</v>
      </c>
      <c r="B6" s="65">
        <v>1600</v>
      </c>
      <c r="C6" s="65">
        <v>2951.4726999999998</v>
      </c>
      <c r="E6" s="65" t="s">
        <v>309</v>
      </c>
      <c r="F6" s="65">
        <v>55</v>
      </c>
      <c r="G6" s="65">
        <v>15</v>
      </c>
      <c r="H6" s="65">
        <v>7</v>
      </c>
      <c r="J6" s="65" t="s">
        <v>309</v>
      </c>
      <c r="K6" s="65">
        <v>0.1</v>
      </c>
      <c r="L6" s="65">
        <v>4</v>
      </c>
      <c r="N6" s="65" t="s">
        <v>310</v>
      </c>
      <c r="O6" s="65">
        <v>40</v>
      </c>
      <c r="P6" s="65">
        <v>45</v>
      </c>
      <c r="Q6" s="65">
        <v>0</v>
      </c>
      <c r="R6" s="65">
        <v>0</v>
      </c>
      <c r="S6" s="65">
        <v>159.88276999999999</v>
      </c>
      <c r="U6" s="65" t="s">
        <v>311</v>
      </c>
      <c r="V6" s="65">
        <v>0</v>
      </c>
      <c r="W6" s="65">
        <v>0</v>
      </c>
      <c r="X6" s="65">
        <v>20</v>
      </c>
      <c r="Y6" s="65">
        <v>0</v>
      </c>
      <c r="Z6" s="65">
        <v>47.804569999999998</v>
      </c>
    </row>
    <row r="7" spans="1:27" x14ac:dyDescent="0.3">
      <c r="E7" s="65" t="s">
        <v>282</v>
      </c>
      <c r="F7" s="65">
        <v>65</v>
      </c>
      <c r="G7" s="65">
        <v>30</v>
      </c>
      <c r="H7" s="65">
        <v>20</v>
      </c>
      <c r="J7" s="65" t="s">
        <v>282</v>
      </c>
      <c r="K7" s="65">
        <v>1</v>
      </c>
      <c r="L7" s="65">
        <v>10</v>
      </c>
    </row>
    <row r="8" spans="1:27" x14ac:dyDescent="0.3">
      <c r="E8" s="65" t="s">
        <v>283</v>
      </c>
      <c r="F8" s="65">
        <v>47.155999999999999</v>
      </c>
      <c r="G8" s="65">
        <v>24.626000000000001</v>
      </c>
      <c r="H8" s="65">
        <v>28.218</v>
      </c>
      <c r="J8" s="65" t="s">
        <v>283</v>
      </c>
      <c r="K8" s="65">
        <v>10.214</v>
      </c>
      <c r="L8" s="65">
        <v>13.874000000000001</v>
      </c>
    </row>
    <row r="13" spans="1:27" x14ac:dyDescent="0.3">
      <c r="A13" s="66" t="s">
        <v>325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312</v>
      </c>
      <c r="B14" s="67"/>
      <c r="C14" s="67"/>
      <c r="D14" s="67"/>
      <c r="E14" s="67"/>
      <c r="F14" s="67"/>
      <c r="H14" s="67" t="s">
        <v>313</v>
      </c>
      <c r="I14" s="67"/>
      <c r="J14" s="67"/>
      <c r="K14" s="67"/>
      <c r="L14" s="67"/>
      <c r="M14" s="67"/>
      <c r="O14" s="67" t="s">
        <v>314</v>
      </c>
      <c r="P14" s="67"/>
      <c r="Q14" s="67"/>
      <c r="R14" s="67"/>
      <c r="S14" s="67"/>
      <c r="T14" s="67"/>
      <c r="V14" s="67" t="s">
        <v>284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278</v>
      </c>
      <c r="C15" s="65" t="s">
        <v>279</v>
      </c>
      <c r="D15" s="65" t="s">
        <v>280</v>
      </c>
      <c r="E15" s="65" t="s">
        <v>281</v>
      </c>
      <c r="F15" s="65" t="s">
        <v>292</v>
      </c>
      <c r="H15" s="65"/>
      <c r="I15" s="65" t="s">
        <v>278</v>
      </c>
      <c r="J15" s="65" t="s">
        <v>279</v>
      </c>
      <c r="K15" s="65" t="s">
        <v>280</v>
      </c>
      <c r="L15" s="65" t="s">
        <v>281</v>
      </c>
      <c r="M15" s="65" t="s">
        <v>292</v>
      </c>
      <c r="O15" s="65"/>
      <c r="P15" s="65" t="s">
        <v>278</v>
      </c>
      <c r="Q15" s="65" t="s">
        <v>279</v>
      </c>
      <c r="R15" s="65" t="s">
        <v>280</v>
      </c>
      <c r="S15" s="65" t="s">
        <v>281</v>
      </c>
      <c r="T15" s="65" t="s">
        <v>292</v>
      </c>
      <c r="V15" s="65"/>
      <c r="W15" s="65" t="s">
        <v>278</v>
      </c>
      <c r="X15" s="65" t="s">
        <v>279</v>
      </c>
      <c r="Y15" s="65" t="s">
        <v>280</v>
      </c>
      <c r="Z15" s="65" t="s">
        <v>281</v>
      </c>
      <c r="AA15" s="65" t="s">
        <v>292</v>
      </c>
    </row>
    <row r="16" spans="1:27" x14ac:dyDescent="0.3">
      <c r="A16" s="65" t="s">
        <v>285</v>
      </c>
      <c r="B16" s="65">
        <v>410</v>
      </c>
      <c r="C16" s="65">
        <v>550</v>
      </c>
      <c r="D16" s="65">
        <v>0</v>
      </c>
      <c r="E16" s="65">
        <v>3000</v>
      </c>
      <c r="F16" s="65">
        <v>1288.1751999999999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44.316605000000003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14.65048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550.83500000000004</v>
      </c>
    </row>
    <row r="23" spans="1:62" x14ac:dyDescent="0.3">
      <c r="A23" s="66" t="s">
        <v>315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286</v>
      </c>
      <c r="B24" s="67"/>
      <c r="C24" s="67"/>
      <c r="D24" s="67"/>
      <c r="E24" s="67"/>
      <c r="F24" s="67"/>
      <c r="H24" s="67" t="s">
        <v>287</v>
      </c>
      <c r="I24" s="67"/>
      <c r="J24" s="67"/>
      <c r="K24" s="67"/>
      <c r="L24" s="67"/>
      <c r="M24" s="67"/>
      <c r="O24" s="67" t="s">
        <v>288</v>
      </c>
      <c r="P24" s="67"/>
      <c r="Q24" s="67"/>
      <c r="R24" s="67"/>
      <c r="S24" s="67"/>
      <c r="T24" s="67"/>
      <c r="V24" s="67" t="s">
        <v>289</v>
      </c>
      <c r="W24" s="67"/>
      <c r="X24" s="67"/>
      <c r="Y24" s="67"/>
      <c r="Z24" s="67"/>
      <c r="AA24" s="67"/>
      <c r="AC24" s="67" t="s">
        <v>290</v>
      </c>
      <c r="AD24" s="67"/>
      <c r="AE24" s="67"/>
      <c r="AF24" s="67"/>
      <c r="AG24" s="67"/>
      <c r="AH24" s="67"/>
      <c r="AJ24" s="67" t="s">
        <v>316</v>
      </c>
      <c r="AK24" s="67"/>
      <c r="AL24" s="67"/>
      <c r="AM24" s="67"/>
      <c r="AN24" s="67"/>
      <c r="AO24" s="67"/>
      <c r="AQ24" s="67" t="s">
        <v>291</v>
      </c>
      <c r="AR24" s="67"/>
      <c r="AS24" s="67"/>
      <c r="AT24" s="67"/>
      <c r="AU24" s="67"/>
      <c r="AV24" s="67"/>
      <c r="AX24" s="67" t="s">
        <v>326</v>
      </c>
      <c r="AY24" s="67"/>
      <c r="AZ24" s="67"/>
      <c r="BA24" s="67"/>
      <c r="BB24" s="67"/>
      <c r="BC24" s="67"/>
      <c r="BE24" s="67" t="s">
        <v>327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278</v>
      </c>
      <c r="C25" s="65" t="s">
        <v>279</v>
      </c>
      <c r="D25" s="65" t="s">
        <v>280</v>
      </c>
      <c r="E25" s="65" t="s">
        <v>281</v>
      </c>
      <c r="F25" s="65" t="s">
        <v>292</v>
      </c>
      <c r="H25" s="65"/>
      <c r="I25" s="65" t="s">
        <v>278</v>
      </c>
      <c r="J25" s="65" t="s">
        <v>279</v>
      </c>
      <c r="K25" s="65" t="s">
        <v>280</v>
      </c>
      <c r="L25" s="65" t="s">
        <v>281</v>
      </c>
      <c r="M25" s="65" t="s">
        <v>292</v>
      </c>
      <c r="O25" s="65"/>
      <c r="P25" s="65" t="s">
        <v>278</v>
      </c>
      <c r="Q25" s="65" t="s">
        <v>279</v>
      </c>
      <c r="R25" s="65" t="s">
        <v>280</v>
      </c>
      <c r="S25" s="65" t="s">
        <v>281</v>
      </c>
      <c r="T25" s="65" t="s">
        <v>292</v>
      </c>
      <c r="V25" s="65"/>
      <c r="W25" s="65" t="s">
        <v>278</v>
      </c>
      <c r="X25" s="65" t="s">
        <v>279</v>
      </c>
      <c r="Y25" s="65" t="s">
        <v>280</v>
      </c>
      <c r="Z25" s="65" t="s">
        <v>281</v>
      </c>
      <c r="AA25" s="65" t="s">
        <v>292</v>
      </c>
      <c r="AC25" s="65"/>
      <c r="AD25" s="65" t="s">
        <v>278</v>
      </c>
      <c r="AE25" s="65" t="s">
        <v>279</v>
      </c>
      <c r="AF25" s="65" t="s">
        <v>280</v>
      </c>
      <c r="AG25" s="65" t="s">
        <v>281</v>
      </c>
      <c r="AH25" s="65" t="s">
        <v>292</v>
      </c>
      <c r="AJ25" s="65"/>
      <c r="AK25" s="65" t="s">
        <v>278</v>
      </c>
      <c r="AL25" s="65" t="s">
        <v>279</v>
      </c>
      <c r="AM25" s="65" t="s">
        <v>280</v>
      </c>
      <c r="AN25" s="65" t="s">
        <v>281</v>
      </c>
      <c r="AO25" s="65" t="s">
        <v>292</v>
      </c>
      <c r="AQ25" s="65"/>
      <c r="AR25" s="65" t="s">
        <v>278</v>
      </c>
      <c r="AS25" s="65" t="s">
        <v>279</v>
      </c>
      <c r="AT25" s="65" t="s">
        <v>280</v>
      </c>
      <c r="AU25" s="65" t="s">
        <v>281</v>
      </c>
      <c r="AV25" s="65" t="s">
        <v>292</v>
      </c>
      <c r="AX25" s="65"/>
      <c r="AY25" s="65" t="s">
        <v>278</v>
      </c>
      <c r="AZ25" s="65" t="s">
        <v>279</v>
      </c>
      <c r="BA25" s="65" t="s">
        <v>280</v>
      </c>
      <c r="BB25" s="65" t="s">
        <v>281</v>
      </c>
      <c r="BC25" s="65" t="s">
        <v>292</v>
      </c>
      <c r="BE25" s="65"/>
      <c r="BF25" s="65" t="s">
        <v>278</v>
      </c>
      <c r="BG25" s="65" t="s">
        <v>279</v>
      </c>
      <c r="BH25" s="65" t="s">
        <v>280</v>
      </c>
      <c r="BI25" s="65" t="s">
        <v>281</v>
      </c>
      <c r="BJ25" s="65" t="s">
        <v>292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268.84467000000001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2.8417115000000002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3.5457803999999999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35.045050000000003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5.992572</v>
      </c>
      <c r="AJ26" s="65" t="s">
        <v>293</v>
      </c>
      <c r="AK26" s="65">
        <v>320</v>
      </c>
      <c r="AL26" s="65">
        <v>400</v>
      </c>
      <c r="AM26" s="65">
        <v>0</v>
      </c>
      <c r="AN26" s="65">
        <v>1000</v>
      </c>
      <c r="AO26" s="65">
        <v>1122.8876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27.682247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6.9321120000000001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6.6777205000000004</v>
      </c>
    </row>
    <row r="33" spans="1:68" x14ac:dyDescent="0.3">
      <c r="A33" s="66" t="s">
        <v>328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329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294</v>
      </c>
      <c r="W34" s="67"/>
      <c r="X34" s="67"/>
      <c r="Y34" s="67"/>
      <c r="Z34" s="67"/>
      <c r="AA34" s="67"/>
      <c r="AC34" s="67" t="s">
        <v>330</v>
      </c>
      <c r="AD34" s="67"/>
      <c r="AE34" s="67"/>
      <c r="AF34" s="67"/>
      <c r="AG34" s="67"/>
      <c r="AH34" s="67"/>
      <c r="AJ34" s="67" t="s">
        <v>295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278</v>
      </c>
      <c r="C35" s="65" t="s">
        <v>279</v>
      </c>
      <c r="D35" s="65" t="s">
        <v>280</v>
      </c>
      <c r="E35" s="65" t="s">
        <v>281</v>
      </c>
      <c r="F35" s="65" t="s">
        <v>292</v>
      </c>
      <c r="H35" s="65"/>
      <c r="I35" s="65" t="s">
        <v>278</v>
      </c>
      <c r="J35" s="65" t="s">
        <v>279</v>
      </c>
      <c r="K35" s="65" t="s">
        <v>280</v>
      </c>
      <c r="L35" s="65" t="s">
        <v>281</v>
      </c>
      <c r="M35" s="65" t="s">
        <v>292</v>
      </c>
      <c r="O35" s="65"/>
      <c r="P35" s="65" t="s">
        <v>278</v>
      </c>
      <c r="Q35" s="65" t="s">
        <v>279</v>
      </c>
      <c r="R35" s="65" t="s">
        <v>280</v>
      </c>
      <c r="S35" s="65" t="s">
        <v>281</v>
      </c>
      <c r="T35" s="65" t="s">
        <v>292</v>
      </c>
      <c r="V35" s="65"/>
      <c r="W35" s="65" t="s">
        <v>278</v>
      </c>
      <c r="X35" s="65" t="s">
        <v>279</v>
      </c>
      <c r="Y35" s="65" t="s">
        <v>280</v>
      </c>
      <c r="Z35" s="65" t="s">
        <v>281</v>
      </c>
      <c r="AA35" s="65" t="s">
        <v>292</v>
      </c>
      <c r="AC35" s="65"/>
      <c r="AD35" s="65" t="s">
        <v>278</v>
      </c>
      <c r="AE35" s="65" t="s">
        <v>279</v>
      </c>
      <c r="AF35" s="65" t="s">
        <v>280</v>
      </c>
      <c r="AG35" s="65" t="s">
        <v>281</v>
      </c>
      <c r="AH35" s="65" t="s">
        <v>292</v>
      </c>
      <c r="AJ35" s="65"/>
      <c r="AK35" s="65" t="s">
        <v>278</v>
      </c>
      <c r="AL35" s="65" t="s">
        <v>279</v>
      </c>
      <c r="AM35" s="65" t="s">
        <v>280</v>
      </c>
      <c r="AN35" s="65" t="s">
        <v>281</v>
      </c>
      <c r="AO35" s="65" t="s">
        <v>292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1009.70123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2160.1574999999998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12858.342000000001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6705.3163999999997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337.16323999999997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238.81683000000001</v>
      </c>
    </row>
    <row r="43" spans="1:68" x14ac:dyDescent="0.3">
      <c r="A43" s="66" t="s">
        <v>331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296</v>
      </c>
      <c r="B44" s="67"/>
      <c r="C44" s="67"/>
      <c r="D44" s="67"/>
      <c r="E44" s="67"/>
      <c r="F44" s="67"/>
      <c r="H44" s="67" t="s">
        <v>332</v>
      </c>
      <c r="I44" s="67"/>
      <c r="J44" s="67"/>
      <c r="K44" s="67"/>
      <c r="L44" s="67"/>
      <c r="M44" s="67"/>
      <c r="O44" s="67" t="s">
        <v>333</v>
      </c>
      <c r="P44" s="67"/>
      <c r="Q44" s="67"/>
      <c r="R44" s="67"/>
      <c r="S44" s="67"/>
      <c r="T44" s="67"/>
      <c r="V44" s="67" t="s">
        <v>297</v>
      </c>
      <c r="W44" s="67"/>
      <c r="X44" s="67"/>
      <c r="Y44" s="67"/>
      <c r="Z44" s="67"/>
      <c r="AA44" s="67"/>
      <c r="AC44" s="67" t="s">
        <v>334</v>
      </c>
      <c r="AD44" s="67"/>
      <c r="AE44" s="67"/>
      <c r="AF44" s="67"/>
      <c r="AG44" s="67"/>
      <c r="AH44" s="67"/>
      <c r="AJ44" s="67" t="s">
        <v>335</v>
      </c>
      <c r="AK44" s="67"/>
      <c r="AL44" s="67"/>
      <c r="AM44" s="67"/>
      <c r="AN44" s="67"/>
      <c r="AO44" s="67"/>
      <c r="AQ44" s="67" t="s">
        <v>298</v>
      </c>
      <c r="AR44" s="67"/>
      <c r="AS44" s="67"/>
      <c r="AT44" s="67"/>
      <c r="AU44" s="67"/>
      <c r="AV44" s="67"/>
      <c r="AX44" s="67" t="s">
        <v>299</v>
      </c>
      <c r="AY44" s="67"/>
      <c r="AZ44" s="67"/>
      <c r="BA44" s="67"/>
      <c r="BB44" s="67"/>
      <c r="BC44" s="67"/>
      <c r="BE44" s="67" t="s">
        <v>300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278</v>
      </c>
      <c r="C45" s="65" t="s">
        <v>279</v>
      </c>
      <c r="D45" s="65" t="s">
        <v>280</v>
      </c>
      <c r="E45" s="65" t="s">
        <v>281</v>
      </c>
      <c r="F45" s="65" t="s">
        <v>292</v>
      </c>
      <c r="H45" s="65"/>
      <c r="I45" s="65" t="s">
        <v>278</v>
      </c>
      <c r="J45" s="65" t="s">
        <v>279</v>
      </c>
      <c r="K45" s="65" t="s">
        <v>280</v>
      </c>
      <c r="L45" s="65" t="s">
        <v>281</v>
      </c>
      <c r="M45" s="65" t="s">
        <v>292</v>
      </c>
      <c r="O45" s="65"/>
      <c r="P45" s="65" t="s">
        <v>278</v>
      </c>
      <c r="Q45" s="65" t="s">
        <v>279</v>
      </c>
      <c r="R45" s="65" t="s">
        <v>280</v>
      </c>
      <c r="S45" s="65" t="s">
        <v>281</v>
      </c>
      <c r="T45" s="65" t="s">
        <v>292</v>
      </c>
      <c r="V45" s="65"/>
      <c r="W45" s="65" t="s">
        <v>278</v>
      </c>
      <c r="X45" s="65" t="s">
        <v>279</v>
      </c>
      <c r="Y45" s="65" t="s">
        <v>280</v>
      </c>
      <c r="Z45" s="65" t="s">
        <v>281</v>
      </c>
      <c r="AA45" s="65" t="s">
        <v>292</v>
      </c>
      <c r="AC45" s="65"/>
      <c r="AD45" s="65" t="s">
        <v>278</v>
      </c>
      <c r="AE45" s="65" t="s">
        <v>279</v>
      </c>
      <c r="AF45" s="65" t="s">
        <v>280</v>
      </c>
      <c r="AG45" s="65" t="s">
        <v>281</v>
      </c>
      <c r="AH45" s="65" t="s">
        <v>292</v>
      </c>
      <c r="AJ45" s="65"/>
      <c r="AK45" s="65" t="s">
        <v>278</v>
      </c>
      <c r="AL45" s="65" t="s">
        <v>279</v>
      </c>
      <c r="AM45" s="65" t="s">
        <v>280</v>
      </c>
      <c r="AN45" s="65" t="s">
        <v>281</v>
      </c>
      <c r="AO45" s="65" t="s">
        <v>292</v>
      </c>
      <c r="AQ45" s="65"/>
      <c r="AR45" s="65" t="s">
        <v>278</v>
      </c>
      <c r="AS45" s="65" t="s">
        <v>279</v>
      </c>
      <c r="AT45" s="65" t="s">
        <v>280</v>
      </c>
      <c r="AU45" s="65" t="s">
        <v>281</v>
      </c>
      <c r="AV45" s="65" t="s">
        <v>292</v>
      </c>
      <c r="AX45" s="65"/>
      <c r="AY45" s="65" t="s">
        <v>278</v>
      </c>
      <c r="AZ45" s="65" t="s">
        <v>279</v>
      </c>
      <c r="BA45" s="65" t="s">
        <v>280</v>
      </c>
      <c r="BB45" s="65" t="s">
        <v>281</v>
      </c>
      <c r="BC45" s="65" t="s">
        <v>292</v>
      </c>
      <c r="BE45" s="65"/>
      <c r="BF45" s="65" t="s">
        <v>278</v>
      </c>
      <c r="BG45" s="65" t="s">
        <v>279</v>
      </c>
      <c r="BH45" s="65" t="s">
        <v>280</v>
      </c>
      <c r="BI45" s="65" t="s">
        <v>281</v>
      </c>
      <c r="BJ45" s="65" t="s">
        <v>292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33.160690000000002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29.902284999999999</v>
      </c>
      <c r="O46" s="65" t="s">
        <v>301</v>
      </c>
      <c r="P46" s="65">
        <v>600</v>
      </c>
      <c r="Q46" s="65">
        <v>800</v>
      </c>
      <c r="R46" s="65">
        <v>0</v>
      </c>
      <c r="S46" s="65">
        <v>10000</v>
      </c>
      <c r="T46" s="65">
        <v>1403.0021999999999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8.7686299999999995E-2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3.1671969999999998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130.05774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168.54813999999999</v>
      </c>
      <c r="AX46" s="65" t="s">
        <v>336</v>
      </c>
      <c r="AY46" s="65"/>
      <c r="AZ46" s="65"/>
      <c r="BA46" s="65"/>
      <c r="BB46" s="65"/>
      <c r="BC46" s="65"/>
      <c r="BE46" s="65" t="s">
        <v>302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7" sqref="G1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317</v>
      </c>
      <c r="B2" s="61" t="s">
        <v>318</v>
      </c>
      <c r="C2" s="61" t="s">
        <v>319</v>
      </c>
      <c r="D2" s="61">
        <v>66</v>
      </c>
      <c r="E2" s="61">
        <v>2951.4726999999998</v>
      </c>
      <c r="F2" s="61">
        <v>267.18628000000001</v>
      </c>
      <c r="G2" s="61">
        <v>139.53423000000001</v>
      </c>
      <c r="H2" s="61">
        <v>50.008698000000003</v>
      </c>
      <c r="I2" s="61">
        <v>89.525530000000003</v>
      </c>
      <c r="J2" s="61">
        <v>159.88276999999999</v>
      </c>
      <c r="K2" s="61">
        <v>34.533670000000001</v>
      </c>
      <c r="L2" s="61">
        <v>125.34910000000001</v>
      </c>
      <c r="M2" s="61">
        <v>47.804569999999998</v>
      </c>
      <c r="N2" s="61">
        <v>4.4612674999999999</v>
      </c>
      <c r="O2" s="61">
        <v>29.895617999999999</v>
      </c>
      <c r="P2" s="61">
        <v>2194.4836</v>
      </c>
      <c r="Q2" s="61">
        <v>55.270274999999998</v>
      </c>
      <c r="R2" s="61">
        <v>1288.1751999999999</v>
      </c>
      <c r="S2" s="61">
        <v>368.95587</v>
      </c>
      <c r="T2" s="61">
        <v>11030.635</v>
      </c>
      <c r="U2" s="61">
        <v>14.65048</v>
      </c>
      <c r="V2" s="61">
        <v>44.316605000000003</v>
      </c>
      <c r="W2" s="61">
        <v>550.83500000000004</v>
      </c>
      <c r="X2" s="61">
        <v>268.84467000000001</v>
      </c>
      <c r="Y2" s="61">
        <v>2.8417115000000002</v>
      </c>
      <c r="Z2" s="61">
        <v>3.5457803999999999</v>
      </c>
      <c r="AA2" s="61">
        <v>35.045050000000003</v>
      </c>
      <c r="AB2" s="61">
        <v>5.992572</v>
      </c>
      <c r="AC2" s="61">
        <v>1122.8876</v>
      </c>
      <c r="AD2" s="61">
        <v>27.682247</v>
      </c>
      <c r="AE2" s="61">
        <v>6.9321120000000001</v>
      </c>
      <c r="AF2" s="61">
        <v>6.6777205000000004</v>
      </c>
      <c r="AG2" s="61">
        <v>1009.70123</v>
      </c>
      <c r="AH2" s="61">
        <v>510.95830000000001</v>
      </c>
      <c r="AI2" s="61">
        <v>498.74292000000003</v>
      </c>
      <c r="AJ2" s="61">
        <v>2160.1574999999998</v>
      </c>
      <c r="AK2" s="61">
        <v>12858.342000000001</v>
      </c>
      <c r="AL2" s="61">
        <v>337.16323999999997</v>
      </c>
      <c r="AM2" s="61">
        <v>6705.3163999999997</v>
      </c>
      <c r="AN2" s="61">
        <v>238.81683000000001</v>
      </c>
      <c r="AO2" s="61">
        <v>33.160690000000002</v>
      </c>
      <c r="AP2" s="61">
        <v>17.488461999999998</v>
      </c>
      <c r="AQ2" s="61">
        <v>15.672228</v>
      </c>
      <c r="AR2" s="61">
        <v>29.902284999999999</v>
      </c>
      <c r="AS2" s="61">
        <v>1403.0021999999999</v>
      </c>
      <c r="AT2" s="61">
        <v>8.7686299999999995E-2</v>
      </c>
      <c r="AU2" s="61">
        <v>3.1671969999999998</v>
      </c>
      <c r="AV2" s="61">
        <v>130.05774</v>
      </c>
      <c r="AW2" s="61">
        <v>168.54813999999999</v>
      </c>
      <c r="AX2" s="61">
        <v>0.58436549999999998</v>
      </c>
      <c r="AY2" s="61">
        <v>3.8459623000000001</v>
      </c>
      <c r="AZ2" s="61">
        <v>1123.1746000000001</v>
      </c>
      <c r="BA2" s="61">
        <v>137.50980000000001</v>
      </c>
      <c r="BB2" s="61">
        <v>43.962980000000002</v>
      </c>
      <c r="BC2" s="61">
        <v>61.158729999999998</v>
      </c>
      <c r="BD2" s="61">
        <v>32.328589999999998</v>
      </c>
      <c r="BE2" s="61">
        <v>0.9533334</v>
      </c>
      <c r="BF2" s="61">
        <v>2.3882926000000002</v>
      </c>
      <c r="BG2" s="61">
        <v>2.2897788000000001E-4</v>
      </c>
      <c r="BH2" s="61">
        <v>4.1114980000000002E-2</v>
      </c>
      <c r="BI2" s="61">
        <v>3.1142393000000001E-2</v>
      </c>
      <c r="BJ2" s="61">
        <v>0.104490615</v>
      </c>
      <c r="BK2" s="61">
        <v>1.7613684E-5</v>
      </c>
      <c r="BL2" s="61">
        <v>0.59444355999999998</v>
      </c>
      <c r="BM2" s="61">
        <v>9.8722139999999996</v>
      </c>
      <c r="BN2" s="61">
        <v>2.4159316999999998</v>
      </c>
      <c r="BO2" s="61">
        <v>141.83632</v>
      </c>
      <c r="BP2" s="61">
        <v>29.576478999999999</v>
      </c>
      <c r="BQ2" s="61">
        <v>49.019257000000003</v>
      </c>
      <c r="BR2" s="61">
        <v>182.84714</v>
      </c>
      <c r="BS2" s="61">
        <v>41.521410000000003</v>
      </c>
      <c r="BT2" s="61">
        <v>23.043773999999999</v>
      </c>
      <c r="BU2" s="61">
        <v>1.0216483999999999</v>
      </c>
      <c r="BV2" s="61">
        <v>0.1725824</v>
      </c>
      <c r="BW2" s="61">
        <v>1.7356374999999999</v>
      </c>
      <c r="BX2" s="61">
        <v>3.2039208000000001</v>
      </c>
      <c r="BY2" s="61">
        <v>0.36113724000000003</v>
      </c>
      <c r="BZ2" s="61">
        <v>1.4656319999999999E-3</v>
      </c>
      <c r="CA2" s="61">
        <v>2.9820728000000001</v>
      </c>
      <c r="CB2" s="61">
        <v>0.14715174</v>
      </c>
      <c r="CC2" s="61">
        <v>0.63266975000000003</v>
      </c>
      <c r="CD2" s="61">
        <v>4.9544696999999998</v>
      </c>
      <c r="CE2" s="61">
        <v>0.10618082</v>
      </c>
      <c r="CF2" s="61">
        <v>0.76050912999999998</v>
      </c>
      <c r="CG2" s="61">
        <v>1.2449999E-6</v>
      </c>
      <c r="CH2" s="61">
        <v>0.12030747</v>
      </c>
      <c r="CI2" s="61">
        <v>3.8623201999999999E-8</v>
      </c>
      <c r="CJ2" s="61">
        <v>10.012548000000001</v>
      </c>
      <c r="CK2" s="61">
        <v>7.2498420000000003E-3</v>
      </c>
      <c r="CL2" s="61">
        <v>8.7052610000000001</v>
      </c>
      <c r="CM2" s="61">
        <v>8.7705145000000009</v>
      </c>
      <c r="CN2" s="61">
        <v>3720.2426999999998</v>
      </c>
      <c r="CO2" s="61">
        <v>6570.3050000000003</v>
      </c>
      <c r="CP2" s="61">
        <v>5811.1084000000001</v>
      </c>
      <c r="CQ2" s="61">
        <v>2015.7319</v>
      </c>
      <c r="CR2" s="61">
        <v>826.35069999999996</v>
      </c>
      <c r="CS2" s="61">
        <v>485.18306999999999</v>
      </c>
      <c r="CT2" s="61">
        <v>3626.08</v>
      </c>
      <c r="CU2" s="61">
        <v>2606.2314000000001</v>
      </c>
      <c r="CV2" s="61">
        <v>1269.9441999999999</v>
      </c>
      <c r="CW2" s="61">
        <v>3461.7440999999999</v>
      </c>
      <c r="CX2" s="61">
        <v>589.31460000000004</v>
      </c>
      <c r="CY2" s="61">
        <v>4203.2606999999998</v>
      </c>
      <c r="CZ2" s="61">
        <v>3007.5632000000001</v>
      </c>
      <c r="DA2" s="61">
        <v>5374.6826000000001</v>
      </c>
      <c r="DB2" s="61">
        <v>4894.1313</v>
      </c>
      <c r="DC2" s="61">
        <v>7885.3819999999996</v>
      </c>
      <c r="DD2" s="61">
        <v>12638.225</v>
      </c>
      <c r="DE2" s="61">
        <v>3782.9382000000001</v>
      </c>
      <c r="DF2" s="61">
        <v>4280.335</v>
      </c>
      <c r="DG2" s="61">
        <v>3146.3213000000001</v>
      </c>
      <c r="DH2" s="61">
        <v>164.25880000000001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137.50980000000001</v>
      </c>
      <c r="B6">
        <f>BB2</f>
        <v>43.962980000000002</v>
      </c>
      <c r="C6">
        <f>BC2</f>
        <v>61.158729999999998</v>
      </c>
      <c r="D6">
        <f>BD2</f>
        <v>32.328589999999998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20419</v>
      </c>
      <c r="C2" s="56">
        <f ca="1">YEAR(TODAY())-YEAR(B2)+IF(TODAY()&gt;=DATE(YEAR(TODAY()),MONTH(B2),DAY(B2)),0,-1)</f>
        <v>66</v>
      </c>
      <c r="E2" s="52">
        <v>147</v>
      </c>
      <c r="F2" s="53" t="s">
        <v>39</v>
      </c>
      <c r="G2" s="52">
        <v>68.099999999999994</v>
      </c>
      <c r="H2" s="51" t="s">
        <v>41</v>
      </c>
      <c r="I2" s="72">
        <f>ROUND(G3/E3^2,1)</f>
        <v>31.5</v>
      </c>
    </row>
    <row r="3" spans="1:9" x14ac:dyDescent="0.3">
      <c r="E3" s="51">
        <f>E2/100</f>
        <v>1.47</v>
      </c>
      <c r="F3" s="51" t="s">
        <v>40</v>
      </c>
      <c r="G3" s="51">
        <f>G2</f>
        <v>68.099999999999994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44802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정병희, ID : H1700095)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08월 30일 15:15:49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X19" sqref="X1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44802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66</v>
      </c>
      <c r="G12" s="94"/>
      <c r="H12" s="94"/>
      <c r="I12" s="94"/>
      <c r="K12" s="123">
        <f>'개인정보 및 신체계측 입력'!E2</f>
        <v>147</v>
      </c>
      <c r="L12" s="124"/>
      <c r="M12" s="117">
        <f>'개인정보 및 신체계측 입력'!G2</f>
        <v>68.099999999999994</v>
      </c>
      <c r="N12" s="118"/>
      <c r="O12" s="113" t="s">
        <v>271</v>
      </c>
      <c r="P12" s="107"/>
      <c r="Q12" s="90">
        <f>'개인정보 및 신체계측 입력'!I2</f>
        <v>31.5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정병희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47.155999999999999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24.626000000000001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28.218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0.5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13.9</v>
      </c>
      <c r="L72" s="36" t="s">
        <v>53</v>
      </c>
      <c r="M72" s="36">
        <f>ROUND('DRIs DATA'!K8,1)</f>
        <v>10.199999999999999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171.76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369.31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268.83999999999997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399.5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126.21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857.22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331.61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2022-08-30T06:20:38Z</dcterms:modified>
</cp:coreProperties>
</file>