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<sst xmlns="http://schemas.openxmlformats.org/spreadsheetml/2006/main" count="692" uniqueCount="342">
  <si>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</si>
  <si>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</si>
  <si>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</si>
  <si>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</si>
  <si>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</si>
  <si>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</si>
  <si>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</si>
  <si>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</si>
  <si>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</si>
  <si>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</si>
  <si>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</si>
  <si>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</si>
  <si>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</si>
  <si>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</si>
  <si>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</si>
  <si>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</si>
  <si>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</si>
  <si>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</si>
  <si>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</si>
  <si>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</si>
  <si>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</si>
  <si>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</si>
  <si>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</si>
  <si>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</si>
  <si>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</si>
  <si>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</si>
  <si>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</si>
  <si>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</si>
  <si>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</si>
  <si>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</si>
  <si>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</si>
  <si>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</si>
  <si>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</si>
  <si>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</si>
  <si>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</si>
  <si>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</si>
  <si>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</si>
  <si>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</si>
  <si>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</si>
  <si>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</si>
  <si>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</si>
  <si>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</si>
  <si>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</si>
  <si>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</si>
  <si>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</si>
  <si>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</si>
  <si>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</si>
  <si>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</si>
  <si>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</si>
  <si>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</si>
  <si>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</si>
  <si>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</si>
  <si>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</si>
  <si>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</si>
  <si>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</si>
  <si>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</si>
  <si>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</si>
  <si>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</si>
  <si>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</si>
  <si>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</si>
  <si>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</si>
  <si>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</si>
  <si>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</si>
  <si>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</si>
  <si>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</si>
  <si>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</si>
  <si>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</si>
  <si>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</si>
  <si>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</si>
  <si>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</si>
  <si>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</si>
  <si>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</si>
  <si>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</si>
  <si>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</si>
  <si>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</si>
  <si>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</si>
  <si>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</si>
  <si>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</si>
  <si>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</si>
  <si>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</si>
  <si>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</si>
  <si>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</si>
  <si>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</si>
  <si>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</si>
  <si>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</si>
  <si>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</si>
  <si>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</si>
  <si>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</si>
  <si>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</si>
  <si>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</si>
  <si>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</si>
  <si>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</si>
  <si>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</si>
  <si>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</si>
  <si>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</si>
  <si>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</si>
  <si>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</si>
  <si>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</si>
  <si>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</si>
  <si>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</si>
  <si>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</si>
  <si>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</si>
  <si>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</si>
  <si>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</si>
  <si>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</si>
  <si>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</si>
  <si>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</si>
  <si>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</si>
  <si>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</si>
  <si>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</si>
  <si>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</si>
  <si>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</si>
  <si>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</si>
  <si>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</si>
  <si>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</si>
  <si>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</si>
  <si>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</si>
  <si>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</si>
  <si>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</si>
  <si>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</si>
  <si>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</si>
  <si>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</si>
  <si>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</si>
  <si>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</si>
  <si>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</si>
  <si>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</si>
  <si>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</si>
  <si>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</si>
  <si>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</si>
  <si>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</si>
  <si>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</si>
  <si>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</si>
  <si>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</si>
  <si>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</si>
  <si>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</si>
  <si>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</si>
  <si>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</si>
  <si>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</si>
  <si>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</si>
  <si>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</si>
  <si>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</si>
  <si>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</si>
  <si>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</si>
  <si>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</si>
  <si>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</si>
  <si>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</si>
  <si>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</si>
  <si>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</si>
  <si>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</si>
  <si>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</si>
  <si>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</si>
  <si>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</si>
  <si>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</si>
  <si>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</si>
  <si>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</si>
  <si>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</si>
  <si>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</si>
  <si>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</si>
  <si>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</si>
  <si>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</si>
  <si>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</si>
  <si>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</si>
  <si>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</si>
  <si>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</si>
  <si>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</si>
  <si>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</si>
  <si>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</si>
  <si>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</si>
  <si>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</si>
  <si>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</si>
  <si>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</si>
  <si>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</si>
  <si>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</si>
  <si>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</si>
  <si>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</si>
  <si>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</si>
  <si>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</si>
  <si>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</si>
  <si>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</si>
  <si>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</si>
  <si>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</si>
  <si>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</si>
  <si>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</si>
  <si>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</si>
  <si>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</si>
  <si>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</si>
  <si>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</si>
  <si>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</si>
  <si>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</si>
  <si>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</si>
  <si>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</si>
  <si>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</si>
  <si>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</si>
  <si>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</si>
  <si>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</si>
  <si>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</si>
  <si>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</si>
  <si>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</si>
  <si>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</si>
  <si>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</si>
  <si>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</si>
  <si>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</si>
  <si>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</si>
  <si>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</si>
  <si>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</si>
  <si>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</si>
  <si>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</si>
  <si>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</si>
  <si>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</si>
  <si>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</si>
  <si>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</si>
  <si>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</si>
  <si>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</si>
  <si>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</si>
  <si>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</si>
  <si>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</si>
  <si>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</si>
  <si>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</si>
  <si>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</si>
  <si>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</si>
  <si>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</si>
  <si>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</si>
  <si>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</si>
  <si>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</si>
  <si>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</si>
  <si>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</si>
  <si>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</si>
  <si>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</si>
  <si>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</si>
  <si>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</si>
  <si>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</si>
  <si>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</si>
  <si>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</si>
  <si>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</si>
  <si>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</si>
  <si>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</si>
  <si>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</si>
  <si>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</si>
  <si>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</si>
  <si>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</si>
  <si>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</si>
  <si>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</si>
  <si>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</si>
  <si>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</si>
  <si>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</si>
  <si>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</si>
  <si>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</si>
  <si>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</si>
  <si>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</si>
  <si>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</si>
  <si>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</si>
  <si>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</si>
  <si>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</si>
  <si>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</si>
  <si>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</si>
  <si>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</si>
  <si>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</si>
  <si>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</si>
  <si>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</si>
  <si>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</si>
  <si>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</si>
  <si>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</si>
  <si>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</si>
  <si>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</si>
  <si>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</si>
  <si>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</si>
  <si>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</si>
  <si>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</si>
  <si>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</si>
  <si>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</si>
  <si>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</si>
  <si>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</si>
  <si>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</si>
  <si>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</si>
  <si>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</si>
  <si>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n-6불포화</t>
    <phoneticPr fontId="1" type="noConversion"/>
  </si>
  <si>
    <t>적정비율(최대)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</si>
  <si>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</si>
  <si>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</si>
  <si>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</si>
  <si>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</si>
  <si>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</si>
  <si>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</si>
  <si>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</si>
  <si>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</si>
  <si>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</si>
  <si>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</si>
  <si>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</si>
  <si>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</si>
  <si>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</si>
  <si>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</si>
  <si>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</si>
  <si>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</si>
  <si>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</si>
  <si>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</si>
  <si>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</si>
  <si>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</si>
  <si>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</si>
  <si>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</si>
  <si>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</si>
  <si>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</si>
  <si>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</si>
  <si>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</si>
  <si>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</si>
  <si>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</si>
  <si>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</si>
  <si>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</si>
  <si>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</si>
  <si>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</si>
  <si>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</si>
  <si>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</si>
  <si>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</si>
  <si>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</si>
  <si>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</si>
  <si>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</si>
  <si>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</si>
  <si>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</si>
  <si>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</si>
  <si>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</si>
  <si>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</si>
  <si>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</si>
  <si>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</si>
  <si>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</si>
  <si>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</si>
  <si>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</si>
  <si>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</si>
  <si>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</si>
  <si>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</si>
  <si>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</si>
  <si>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</si>
  <si>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</si>
  <si>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</si>
  <si>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H1700096</t>
  </si>
  <si>
    <t>차제열</t>
  </si>
  <si>
    <t>M</t>
  </si>
  <si>
    <t>정보</t>
    <phoneticPr fontId="1" type="noConversion"/>
  </si>
  <si>
    <t>(설문지 : FFQ 95문항 설문지, 사용자 : 차제열, ID : H1700096)</t>
  </si>
  <si>
    <t>2022년 09월 14일 15:37:10</t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</si>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</sst>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96.280320000000003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59632"/>
        <c:axId val="546960024"/>
      </c:barChart>
      <c:catAx>
        <c:axId val="54695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60024"/>
        <c:crosses val="autoZero"/>
        <c:auto val="1"/>
        <c:lblAlgn val="ctr"/>
        <c:lblOffset val="100"/>
        <c:noMultiLvlLbl val="0"/>
      </c:catAx>
      <c:valAx>
        <c:axId val="546960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5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3.2428138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47032"/>
        <c:axId val="664350168"/>
      </c:barChart>
      <c:catAx>
        <c:axId val="66434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50168"/>
        <c:crosses val="autoZero"/>
        <c:auto val="1"/>
        <c:lblAlgn val="ctr"/>
        <c:lblOffset val="100"/>
        <c:noMultiLvlLbl val="0"/>
      </c:catAx>
      <c:valAx>
        <c:axId val="66435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4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8.7038949999999993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50560"/>
        <c:axId val="664347424"/>
      </c:barChart>
      <c:catAx>
        <c:axId val="6643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7424"/>
        <c:crosses val="autoZero"/>
        <c:auto val="1"/>
        <c:lblAlgn val="ctr"/>
        <c:lblOffset val="100"/>
        <c:noMultiLvlLbl val="0"/>
      </c:catAx>
      <c:valAx>
        <c:axId val="66434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1664.5831000000001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51344"/>
        <c:axId val="664351736"/>
      </c:barChart>
      <c:catAx>
        <c:axId val="66435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51736"/>
        <c:crosses val="autoZero"/>
        <c:auto val="1"/>
        <c:lblAlgn val="ctr"/>
        <c:lblOffset val="100"/>
        <c:noMultiLvlLbl val="0"/>
      </c:catAx>
      <c:valAx>
        <c:axId val="66435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5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4268.6054999999997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57824"/>
        <c:axId val="524558216"/>
      </c:barChart>
      <c:catAx>
        <c:axId val="52455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58216"/>
        <c:crosses val="autoZero"/>
        <c:auto val="1"/>
        <c:lblAlgn val="ctr"/>
        <c:lblOffset val="100"/>
        <c:noMultiLvlLbl val="0"/>
      </c:catAx>
      <c:valAx>
        <c:axId val="5245582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85.604209999999995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4096"/>
        <c:axId val="524565272"/>
      </c:barChart>
      <c:catAx>
        <c:axId val="52456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5272"/>
        <c:crosses val="autoZero"/>
        <c:auto val="1"/>
        <c:lblAlgn val="ctr"/>
        <c:lblOffset val="100"/>
        <c:noMultiLvlLbl val="0"/>
      </c:catAx>
      <c:valAx>
        <c:axId val="52456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138.87093999999999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59392"/>
        <c:axId val="524564880"/>
      </c:barChart>
      <c:catAx>
        <c:axId val="52455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4880"/>
        <c:crosses val="autoZero"/>
        <c:auto val="1"/>
        <c:lblAlgn val="ctr"/>
        <c:lblOffset val="100"/>
        <c:noMultiLvlLbl val="0"/>
      </c:catAx>
      <c:valAx>
        <c:axId val="52456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16.036633999999999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1352"/>
        <c:axId val="524564488"/>
      </c:barChart>
      <c:catAx>
        <c:axId val="52456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4488"/>
        <c:crosses val="autoZero"/>
        <c:auto val="1"/>
        <c:lblAlgn val="ctr"/>
        <c:lblOffset val="100"/>
        <c:noMultiLvlLbl val="0"/>
      </c:catAx>
      <c:valAx>
        <c:axId val="524564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912.85839999999996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0176"/>
        <c:axId val="524560568"/>
      </c:barChart>
      <c:catAx>
        <c:axId val="52456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0568"/>
        <c:crosses val="autoZero"/>
        <c:auto val="1"/>
        <c:lblAlgn val="ctr"/>
        <c:lblOffset val="100"/>
        <c:noMultiLvlLbl val="0"/>
      </c:catAx>
      <c:valAx>
        <c:axId val="524560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1.6655196000000001E-2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1744"/>
        <c:axId val="524563704"/>
      </c:barChart>
      <c:catAx>
        <c:axId val="52456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63704"/>
        <c:crosses val="autoZero"/>
        <c:auto val="1"/>
        <c:lblAlgn val="ctr"/>
        <c:lblOffset val="100"/>
        <c:noMultiLvlLbl val="0"/>
      </c:catAx>
      <c:valAx>
        <c:axId val="52456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5.1583557000000004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62920"/>
        <c:axId val="591060880"/>
      </c:barChart>
      <c:catAx>
        <c:axId val="52456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60880"/>
        <c:crosses val="autoZero"/>
        <c:auto val="1"/>
        <c:lblAlgn val="ctr"/>
        <c:lblOffset val="100"/>
        <c:noMultiLvlLbl val="0"/>
      </c:catAx>
      <c:valAx>
        <c:axId val="59106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6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33.842686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421288"/>
        <c:axId val="582424032"/>
      </c:barChart>
      <c:catAx>
        <c:axId val="58242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424032"/>
        <c:crosses val="autoZero"/>
        <c:auto val="1"/>
        <c:lblAlgn val="ctr"/>
        <c:lblOffset val="100"/>
        <c:noMultiLvlLbl val="0"/>
      </c:catAx>
      <c:valAx>
        <c:axId val="58242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42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674.74829999999997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059312"/>
        <c:axId val="591058136"/>
      </c:barChart>
      <c:catAx>
        <c:axId val="59105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58136"/>
        <c:crosses val="autoZero"/>
        <c:auto val="1"/>
        <c:lblAlgn val="ctr"/>
        <c:lblOffset val="100"/>
        <c:noMultiLvlLbl val="0"/>
      </c:catAx>
      <c:valAx>
        <c:axId val="59105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5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131.76083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062840"/>
        <c:axId val="591058528"/>
      </c:barChart>
      <c:catAx>
        <c:axId val="59106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58528"/>
        <c:crosses val="autoZero"/>
        <c:auto val="1"/>
        <c:lblAlgn val="ctr"/>
        <c:lblOffset val="100"/>
        <c:noMultiLvlLbl val="0"/>
      </c:catAx>
      <c:valAx>
        <c:axId val="59105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6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3.84</c:v>
                </c:pt>
                <c:pt idx="1">
                  <c:v>7.5910000000000002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1064408"/>
        <c:axId val="591062056"/>
      </c:barChart>
      <c:catAx>
        <c:axId val="5910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62056"/>
        <c:crosses val="autoZero"/>
        <c:auto val="1"/>
        <c:lblAlgn val="ctr"/>
        <c:lblOffset val="100"/>
        <c:noMultiLvlLbl val="0"/>
      </c:catAx>
      <c:valAx>
        <c:axId val="5910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13.997457499999999</c:v>
                </c:pt>
                <c:pt idx="1">
                  <c:v>17.502022</c:v>
                </c:pt>
                <c:pt idx="2">
                  <c:v>16.002694999999999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502.94182999999998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061664"/>
        <c:axId val="591064016"/>
      </c:barChart>
      <c:catAx>
        <c:axId val="5910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64016"/>
        <c:crosses val="autoZero"/>
        <c:auto val="1"/>
        <c:lblAlgn val="ctr"/>
        <c:lblOffset val="100"/>
        <c:noMultiLvlLbl val="0"/>
      </c:catAx>
      <c:valAx>
        <c:axId val="59106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21.428455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1060488"/>
        <c:axId val="591056960"/>
      </c:barChart>
      <c:catAx>
        <c:axId val="59106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56960"/>
        <c:crosses val="autoZero"/>
        <c:auto val="1"/>
        <c:lblAlgn val="ctr"/>
        <c:lblOffset val="100"/>
        <c:noMultiLvlLbl val="0"/>
      </c:catAx>
      <c:valAx>
        <c:axId val="5910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6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74.742999999999995</c:v>
                </c:pt>
                <c:pt idx="1">
                  <c:v>9.0239999999999991</c:v>
                </c:pt>
                <c:pt idx="2">
                  <c:v>16.233000000000001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1057352"/>
        <c:axId val="591062448"/>
      </c:barChart>
      <c:catAx>
        <c:axId val="59105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062448"/>
        <c:crosses val="autoZero"/>
        <c:auto val="1"/>
        <c:lblAlgn val="ctr"/>
        <c:lblOffset val="100"/>
        <c:noMultiLvlLbl val="0"/>
      </c:catAx>
      <c:valAx>
        <c:axId val="59106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10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2669.9110999999998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07048"/>
        <c:axId val="558305088"/>
      </c:barChart>
      <c:catAx>
        <c:axId val="5583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05088"/>
        <c:crosses val="autoZero"/>
        <c:auto val="1"/>
        <c:lblAlgn val="ctr"/>
        <c:lblOffset val="100"/>
        <c:noMultiLvlLbl val="0"/>
      </c:catAx>
      <c:valAx>
        <c:axId val="55830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0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202.27017000000001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05872"/>
        <c:axId val="558306264"/>
      </c:barChart>
      <c:catAx>
        <c:axId val="55830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06264"/>
        <c:crosses val="autoZero"/>
        <c:auto val="1"/>
        <c:lblAlgn val="ctr"/>
        <c:lblOffset val="100"/>
        <c:noMultiLvlLbl val="0"/>
      </c:catAx>
      <c:valAx>
        <c:axId val="55830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0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702.84280000000001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08224"/>
        <c:axId val="558304696"/>
      </c:barChart>
      <c:catAx>
        <c:axId val="5583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04696"/>
        <c:crosses val="autoZero"/>
        <c:auto val="1"/>
        <c:lblAlgn val="ctr"/>
        <c:lblOffset val="100"/>
        <c:noMultiLvlLbl val="0"/>
      </c:catAx>
      <c:valAx>
        <c:axId val="55830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3.2104846999999999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2420112"/>
        <c:axId val="582419720"/>
      </c:barChart>
      <c:catAx>
        <c:axId val="58242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419720"/>
        <c:crosses val="autoZero"/>
        <c:auto val="1"/>
        <c:lblAlgn val="ctr"/>
        <c:lblOffset val="100"/>
        <c:noMultiLvlLbl val="0"/>
      </c:catAx>
      <c:valAx>
        <c:axId val="58241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242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6307.0060000000003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01000"/>
        <c:axId val="577603744"/>
      </c:barChart>
      <c:catAx>
        <c:axId val="57760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03744"/>
        <c:crosses val="autoZero"/>
        <c:auto val="1"/>
        <c:lblAlgn val="ctr"/>
        <c:lblOffset val="100"/>
        <c:noMultiLvlLbl val="0"/>
      </c:catAx>
      <c:valAx>
        <c:axId val="57760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0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23.014011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599040"/>
        <c:axId val="577602176"/>
      </c:barChart>
      <c:catAx>
        <c:axId val="57759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02176"/>
        <c:crosses val="autoZero"/>
        <c:auto val="1"/>
        <c:lblAlgn val="ctr"/>
        <c:lblOffset val="100"/>
        <c:noMultiLvlLbl val="0"/>
      </c:catAx>
      <c:valAx>
        <c:axId val="57760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2.5743879999999999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01392"/>
        <c:axId val="577601784"/>
      </c:barChart>
      <c:catAx>
        <c:axId val="57760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01784"/>
        <c:crosses val="autoZero"/>
        <c:auto val="1"/>
        <c:lblAlgn val="ctr"/>
        <c:lblOffset val="100"/>
        <c:noMultiLvlLbl val="0"/>
      </c:catAx>
      <c:valAx>
        <c:axId val="57760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0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219.31997999999999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41632"/>
        <c:axId val="265042416"/>
      </c:barChart>
      <c:catAx>
        <c:axId val="26504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42416"/>
        <c:crosses val="autoZero"/>
        <c:auto val="1"/>
        <c:lblAlgn val="ctr"/>
        <c:lblOffset val="100"/>
        <c:noMultiLvlLbl val="0"/>
      </c:catAx>
      <c:valAx>
        <c:axId val="26504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1.6150964000000001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040456"/>
        <c:axId val="265042808"/>
      </c:barChart>
      <c:catAx>
        <c:axId val="26504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042808"/>
        <c:crosses val="autoZero"/>
        <c:auto val="1"/>
        <c:lblAlgn val="ctr"/>
        <c:lblOffset val="100"/>
        <c:noMultiLvlLbl val="0"/>
      </c:catAx>
      <c:valAx>
        <c:axId val="265042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04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21.615131000000002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48208"/>
        <c:axId val="664349384"/>
      </c:barChart>
      <c:catAx>
        <c:axId val="66434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9384"/>
        <c:crosses val="autoZero"/>
        <c:auto val="1"/>
        <c:lblAlgn val="ctr"/>
        <c:lblOffset val="100"/>
        <c:noMultiLvlLbl val="0"/>
      </c:catAx>
      <c:valAx>
        <c:axId val="66434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4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2.5743879999999999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45072"/>
        <c:axId val="664349776"/>
      </c:barChart>
      <c:catAx>
        <c:axId val="66434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9776"/>
        <c:crosses val="autoZero"/>
        <c:auto val="1"/>
        <c:lblAlgn val="ctr"/>
        <c:lblOffset val="100"/>
        <c:noMultiLvlLbl val="0"/>
      </c:catAx>
      <c:valAx>
        <c:axId val="66434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4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589.10846000000004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44680"/>
        <c:axId val="664345464"/>
      </c:barChart>
      <c:catAx>
        <c:axId val="66434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5464"/>
        <c:crosses val="autoZero"/>
        <c:auto val="1"/>
        <c:lblAlgn val="ctr"/>
        <c:lblOffset val="100"/>
        <c:noMultiLvlLbl val="0"/>
      </c:catAx>
      <c:valAx>
        <c:axId val="66434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4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14.803240000000001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47816"/>
        <c:axId val="664348600"/>
      </c:barChart>
      <c:catAx>
        <c:axId val="66434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8600"/>
        <c:crosses val="autoZero"/>
        <c:auto val="1"/>
        <c:lblAlgn val="ctr"/>
        <c:lblOffset val="100"/>
        <c:noMultiLvlLbl val="0"/>
      </c:catAx>
      <c:valAx>
        <c:axId val="66434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4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차제열, ID : H1700096)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09월 14일 15:37:10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2000</v>
      </c>
      <c r="C6" s="60">
        <f>'DRIs DATA 입력'!C6</f>
        <v>2669.9110999999998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96.280320000000003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33.842686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74.742999999999995</v>
      </c>
      <c r="G8" s="60">
        <f>'DRIs DATA 입력'!G8</f>
        <v>9.0239999999999991</v>
      </c>
      <c r="H8" s="60">
        <f>'DRIs DATA 입력'!H8</f>
        <v>16.233000000000001</v>
      </c>
      <c r="I8" s="47"/>
      <c r="J8" s="60" t="s">
        <v>217</v>
      </c>
      <c r="K8" s="60">
        <f>'DRIs DATA 입력'!K8</f>
        <v>3.84</v>
      </c>
      <c r="L8" s="60">
        <f>'DRIs DATA 입력'!L8</f>
        <v>7.5910000000000002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502.94182999999998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21.428455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3.2104846999999999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219.31997999999999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202.27017000000001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2.2575552000000001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1.6150964000000001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21.615131000000002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2.5743879999999999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589.10846000000004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14.803240000000001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3.2428138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8.7038949999999993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702.84280000000001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1664.5831000000001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6307.0060000000003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4268.6054999999997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85.604209999999995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138.87093999999999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23.014011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16.036633999999999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912.85839999999996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1.6655196000000001E-2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5.1583557000000004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674.74829999999997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131.76083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7" sqref="M57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335</v>
      </c>
      <c r="B1" s="62" t="s">
        <v>336</v>
      </c>
      <c r="G1" s="63" t="s">
        <v>278</v>
      </c>
      <c r="H1" s="62" t="s">
        <v>337</v>
      </c>
    </row>
    <row r="3" spans="1:27" x14ac:dyDescent="0.3">
      <c r="A3" s="69" t="s">
        <v>279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280</v>
      </c>
      <c r="B4" s="68"/>
      <c r="C4" s="68"/>
      <c r="E4" s="70" t="s">
        <v>281</v>
      </c>
      <c r="F4" s="71"/>
      <c r="G4" s="71"/>
      <c r="H4" s="72"/>
      <c r="J4" s="70" t="s">
        <v>282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283</v>
      </c>
      <c r="V4" s="68"/>
      <c r="W4" s="68"/>
      <c r="X4" s="68"/>
      <c r="Y4" s="68"/>
      <c r="Z4" s="68"/>
    </row>
    <row r="5" spans="1:27" x14ac:dyDescent="0.3">
      <c r="A5" s="66"/>
      <c r="B5" s="66" t="s">
        <v>284</v>
      </c>
      <c r="C5" s="66" t="s">
        <v>285</v>
      </c>
      <c r="E5" s="66"/>
      <c r="F5" s="66" t="s">
        <v>51</v>
      </c>
      <c r="G5" s="66" t="s">
        <v>286</v>
      </c>
      <c r="H5" s="66" t="s">
        <v>47</v>
      </c>
      <c r="J5" s="66"/>
      <c r="K5" s="66" t="s">
        <v>287</v>
      </c>
      <c r="L5" s="66" t="s">
        <v>275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285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285</v>
      </c>
    </row>
    <row r="6" spans="1:27" x14ac:dyDescent="0.3">
      <c r="A6" s="66" t="s">
        <v>280</v>
      </c>
      <c r="B6" s="66">
        <v>2000</v>
      </c>
      <c r="C6" s="66">
        <v>2669.9110999999998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45</v>
      </c>
      <c r="P6" s="66">
        <v>55</v>
      </c>
      <c r="Q6" s="66">
        <v>0</v>
      </c>
      <c r="R6" s="66">
        <v>0</v>
      </c>
      <c r="S6" s="66">
        <v>96.280320000000003</v>
      </c>
      <c r="U6" s="66" t="s">
        <v>294</v>
      </c>
      <c r="V6" s="66">
        <v>0</v>
      </c>
      <c r="W6" s="66">
        <v>0</v>
      </c>
      <c r="X6" s="66">
        <v>25</v>
      </c>
      <c r="Y6" s="66">
        <v>0</v>
      </c>
      <c r="Z6" s="66">
        <v>33.842686</v>
      </c>
    </row>
    <row r="7" spans="1:27" x14ac:dyDescent="0.3">
      <c r="E7" s="66" t="s">
        <v>276</v>
      </c>
      <c r="F7" s="66">
        <v>65</v>
      </c>
      <c r="G7" s="66">
        <v>30</v>
      </c>
      <c r="H7" s="66">
        <v>20</v>
      </c>
      <c r="J7" s="66" t="s">
        <v>276</v>
      </c>
      <c r="K7" s="66">
        <v>1</v>
      </c>
      <c r="L7" s="66">
        <v>10</v>
      </c>
    </row>
    <row r="8" spans="1:27" x14ac:dyDescent="0.3">
      <c r="E8" s="66" t="s">
        <v>295</v>
      </c>
      <c r="F8" s="66">
        <v>74.742999999999995</v>
      </c>
      <c r="G8" s="66">
        <v>9.0239999999999991</v>
      </c>
      <c r="H8" s="66">
        <v>16.233000000000001</v>
      </c>
      <c r="J8" s="66" t="s">
        <v>295</v>
      </c>
      <c r="K8" s="66">
        <v>3.84</v>
      </c>
      <c r="L8" s="66">
        <v>7.5910000000000002</v>
      </c>
    </row>
    <row r="13" spans="1:27" x14ac:dyDescent="0.3">
      <c r="A13" s="67" t="s">
        <v>296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297</v>
      </c>
      <c r="B14" s="68"/>
      <c r="C14" s="68"/>
      <c r="D14" s="68"/>
      <c r="E14" s="68"/>
      <c r="F14" s="68"/>
      <c r="H14" s="68" t="s">
        <v>298</v>
      </c>
      <c r="I14" s="68"/>
      <c r="J14" s="68"/>
      <c r="K14" s="68"/>
      <c r="L14" s="68"/>
      <c r="M14" s="68"/>
      <c r="O14" s="68" t="s">
        <v>299</v>
      </c>
      <c r="P14" s="68"/>
      <c r="Q14" s="68"/>
      <c r="R14" s="68"/>
      <c r="S14" s="68"/>
      <c r="T14" s="68"/>
      <c r="V14" s="68" t="s">
        <v>300</v>
      </c>
      <c r="W14" s="68"/>
      <c r="X14" s="68"/>
      <c r="Y14" s="68"/>
      <c r="Z14" s="68"/>
      <c r="AA14" s="68"/>
    </row>
    <row r="15" spans="1:27" x14ac:dyDescent="0.3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285</v>
      </c>
      <c r="H15" s="66"/>
      <c r="I15" s="66" t="s">
        <v>288</v>
      </c>
      <c r="J15" s="66" t="s">
        <v>289</v>
      </c>
      <c r="K15" s="66" t="s">
        <v>290</v>
      </c>
      <c r="L15" s="66" t="s">
        <v>291</v>
      </c>
      <c r="M15" s="66" t="s">
        <v>285</v>
      </c>
      <c r="O15" s="66"/>
      <c r="P15" s="66" t="s">
        <v>288</v>
      </c>
      <c r="Q15" s="66" t="s">
        <v>289</v>
      </c>
      <c r="R15" s="66" t="s">
        <v>290</v>
      </c>
      <c r="S15" s="66" t="s">
        <v>291</v>
      </c>
      <c r="T15" s="66" t="s">
        <v>285</v>
      </c>
      <c r="V15" s="66"/>
      <c r="W15" s="66" t="s">
        <v>288</v>
      </c>
      <c r="X15" s="66" t="s">
        <v>289</v>
      </c>
      <c r="Y15" s="66" t="s">
        <v>290</v>
      </c>
      <c r="Z15" s="66" t="s">
        <v>291</v>
      </c>
      <c r="AA15" s="66" t="s">
        <v>285</v>
      </c>
    </row>
    <row r="16" spans="1:27" x14ac:dyDescent="0.3">
      <c r="A16" s="66" t="s">
        <v>301</v>
      </c>
      <c r="B16" s="66">
        <v>500</v>
      </c>
      <c r="C16" s="66">
        <v>700</v>
      </c>
      <c r="D16" s="66">
        <v>0</v>
      </c>
      <c r="E16" s="66">
        <v>3000</v>
      </c>
      <c r="F16" s="66">
        <v>502.94182999999998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21.428455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3.2104846999999999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219.31997999999999</v>
      </c>
    </row>
    <row r="23" spans="1:62" x14ac:dyDescent="0.3">
      <c r="A23" s="67" t="s">
        <v>302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303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305</v>
      </c>
      <c r="P24" s="68"/>
      <c r="Q24" s="68"/>
      <c r="R24" s="68"/>
      <c r="S24" s="68"/>
      <c r="T24" s="68"/>
      <c r="V24" s="68" t="s">
        <v>306</v>
      </c>
      <c r="W24" s="68"/>
      <c r="X24" s="68"/>
      <c r="Y24" s="68"/>
      <c r="Z24" s="68"/>
      <c r="AA24" s="68"/>
      <c r="AC24" s="68" t="s">
        <v>307</v>
      </c>
      <c r="AD24" s="68"/>
      <c r="AE24" s="68"/>
      <c r="AF24" s="68"/>
      <c r="AG24" s="68"/>
      <c r="AH24" s="68"/>
      <c r="AJ24" s="68" t="s">
        <v>308</v>
      </c>
      <c r="AK24" s="68"/>
      <c r="AL24" s="68"/>
      <c r="AM24" s="68"/>
      <c r="AN24" s="68"/>
      <c r="AO24" s="68"/>
      <c r="AQ24" s="68" t="s">
        <v>309</v>
      </c>
      <c r="AR24" s="68"/>
      <c r="AS24" s="68"/>
      <c r="AT24" s="68"/>
      <c r="AU24" s="68"/>
      <c r="AV24" s="68"/>
      <c r="AX24" s="68" t="s">
        <v>310</v>
      </c>
      <c r="AY24" s="68"/>
      <c r="AZ24" s="68"/>
      <c r="BA24" s="68"/>
      <c r="BB24" s="68"/>
      <c r="BC24" s="68"/>
      <c r="BE24" s="68" t="s">
        <v>311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288</v>
      </c>
      <c r="C25" s="66" t="s">
        <v>338</v>
      </c>
      <c r="D25" s="66" t="s">
        <v>290</v>
      </c>
      <c r="E25" s="66" t="s">
        <v>291</v>
      </c>
      <c r="F25" s="66" t="s">
        <v>285</v>
      </c>
      <c r="H25" s="66"/>
      <c r="I25" s="66" t="s">
        <v>288</v>
      </c>
      <c r="J25" s="66" t="s">
        <v>289</v>
      </c>
      <c r="K25" s="66" t="s">
        <v>290</v>
      </c>
      <c r="L25" s="66" t="s">
        <v>339</v>
      </c>
      <c r="M25" s="66" t="s">
        <v>285</v>
      </c>
      <c r="O25" s="66"/>
      <c r="P25" s="66" t="s">
        <v>288</v>
      </c>
      <c r="Q25" s="66" t="s">
        <v>289</v>
      </c>
      <c r="R25" s="66" t="s">
        <v>290</v>
      </c>
      <c r="S25" s="66" t="s">
        <v>291</v>
      </c>
      <c r="T25" s="66" t="s">
        <v>285</v>
      </c>
      <c r="V25" s="66"/>
      <c r="W25" s="66" t="s">
        <v>288</v>
      </c>
      <c r="X25" s="66" t="s">
        <v>289</v>
      </c>
      <c r="Y25" s="66" t="s">
        <v>290</v>
      </c>
      <c r="Z25" s="66" t="s">
        <v>291</v>
      </c>
      <c r="AA25" s="66" t="s">
        <v>285</v>
      </c>
      <c r="AC25" s="66"/>
      <c r="AD25" s="66" t="s">
        <v>288</v>
      </c>
      <c r="AE25" s="66" t="s">
        <v>289</v>
      </c>
      <c r="AF25" s="66" t="s">
        <v>340</v>
      </c>
      <c r="AG25" s="66" t="s">
        <v>291</v>
      </c>
      <c r="AH25" s="66" t="s">
        <v>285</v>
      </c>
      <c r="AJ25" s="66"/>
      <c r="AK25" s="66" t="s">
        <v>288</v>
      </c>
      <c r="AL25" s="66" t="s">
        <v>289</v>
      </c>
      <c r="AM25" s="66" t="s">
        <v>290</v>
      </c>
      <c r="AN25" s="66" t="s">
        <v>291</v>
      </c>
      <c r="AO25" s="66" t="s">
        <v>285</v>
      </c>
      <c r="AQ25" s="66"/>
      <c r="AR25" s="66" t="s">
        <v>288</v>
      </c>
      <c r="AS25" s="66" t="s">
        <v>289</v>
      </c>
      <c r="AT25" s="66" t="s">
        <v>290</v>
      </c>
      <c r="AU25" s="66" t="s">
        <v>291</v>
      </c>
      <c r="AV25" s="66" t="s">
        <v>285</v>
      </c>
      <c r="AX25" s="66"/>
      <c r="AY25" s="66" t="s">
        <v>288</v>
      </c>
      <c r="AZ25" s="66" t="s">
        <v>289</v>
      </c>
      <c r="BA25" s="66" t="s">
        <v>290</v>
      </c>
      <c r="BB25" s="66" t="s">
        <v>291</v>
      </c>
      <c r="BC25" s="66" t="s">
        <v>285</v>
      </c>
      <c r="BE25" s="66"/>
      <c r="BF25" s="66" t="s">
        <v>288</v>
      </c>
      <c r="BG25" s="66" t="s">
        <v>289</v>
      </c>
      <c r="BH25" s="66" t="s">
        <v>290</v>
      </c>
      <c r="BI25" s="66" t="s">
        <v>291</v>
      </c>
      <c r="BJ25" s="66" t="s">
        <v>285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202.27017000000001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2.2575552000000001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1.6150964000000001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21.615131000000002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2.5743879999999999</v>
      </c>
      <c r="AJ26" s="66" t="s">
        <v>312</v>
      </c>
      <c r="AK26" s="66">
        <v>320</v>
      </c>
      <c r="AL26" s="66">
        <v>400</v>
      </c>
      <c r="AM26" s="66">
        <v>0</v>
      </c>
      <c r="AN26" s="66">
        <v>1000</v>
      </c>
      <c r="AO26" s="66">
        <v>589.10846000000004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14.803240000000001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3.2428138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8.7038949999999993</v>
      </c>
    </row>
    <row r="33" spans="1:68" x14ac:dyDescent="0.3">
      <c r="A33" s="67" t="s">
        <v>313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314</v>
      </c>
      <c r="B34" s="68"/>
      <c r="C34" s="68"/>
      <c r="D34" s="68"/>
      <c r="E34" s="68"/>
      <c r="F34" s="68"/>
      <c r="H34" s="68" t="s">
        <v>315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316</v>
      </c>
      <c r="W34" s="68"/>
      <c r="X34" s="68"/>
      <c r="Y34" s="68"/>
      <c r="Z34" s="68"/>
      <c r="AA34" s="68"/>
      <c r="AC34" s="68" t="s">
        <v>317</v>
      </c>
      <c r="AD34" s="68"/>
      <c r="AE34" s="68"/>
      <c r="AF34" s="68"/>
      <c r="AG34" s="68"/>
      <c r="AH34" s="68"/>
      <c r="AJ34" s="68" t="s">
        <v>318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288</v>
      </c>
      <c r="C35" s="66" t="s">
        <v>289</v>
      </c>
      <c r="D35" s="66" t="s">
        <v>290</v>
      </c>
      <c r="E35" s="66" t="s">
        <v>291</v>
      </c>
      <c r="F35" s="66" t="s">
        <v>285</v>
      </c>
      <c r="H35" s="66"/>
      <c r="I35" s="66" t="s">
        <v>288</v>
      </c>
      <c r="J35" s="66" t="s">
        <v>289</v>
      </c>
      <c r="K35" s="66" t="s">
        <v>290</v>
      </c>
      <c r="L35" s="66" t="s">
        <v>339</v>
      </c>
      <c r="M35" s="66" t="s">
        <v>285</v>
      </c>
      <c r="O35" s="66"/>
      <c r="P35" s="66" t="s">
        <v>288</v>
      </c>
      <c r="Q35" s="66" t="s">
        <v>289</v>
      </c>
      <c r="R35" s="66" t="s">
        <v>290</v>
      </c>
      <c r="S35" s="66" t="s">
        <v>291</v>
      </c>
      <c r="T35" s="66" t="s">
        <v>285</v>
      </c>
      <c r="V35" s="66"/>
      <c r="W35" s="66" t="s">
        <v>288</v>
      </c>
      <c r="X35" s="66" t="s">
        <v>289</v>
      </c>
      <c r="Y35" s="66" t="s">
        <v>290</v>
      </c>
      <c r="Z35" s="66" t="s">
        <v>291</v>
      </c>
      <c r="AA35" s="66" t="s">
        <v>285</v>
      </c>
      <c r="AC35" s="66"/>
      <c r="AD35" s="66" t="s">
        <v>288</v>
      </c>
      <c r="AE35" s="66" t="s">
        <v>289</v>
      </c>
      <c r="AF35" s="66" t="s">
        <v>290</v>
      </c>
      <c r="AG35" s="66" t="s">
        <v>291</v>
      </c>
      <c r="AH35" s="66" t="s">
        <v>285</v>
      </c>
      <c r="AJ35" s="66"/>
      <c r="AK35" s="66" t="s">
        <v>288</v>
      </c>
      <c r="AL35" s="66" t="s">
        <v>289</v>
      </c>
      <c r="AM35" s="66" t="s">
        <v>290</v>
      </c>
      <c r="AN35" s="66" t="s">
        <v>291</v>
      </c>
      <c r="AO35" s="66" t="s">
        <v>285</v>
      </c>
    </row>
    <row r="36" spans="1:68" x14ac:dyDescent="0.3">
      <c r="A36" s="66" t="s">
        <v>17</v>
      </c>
      <c r="B36" s="66">
        <v>570</v>
      </c>
      <c r="C36" s="66">
        <v>700</v>
      </c>
      <c r="D36" s="66">
        <v>0</v>
      </c>
      <c r="E36" s="66">
        <v>2000</v>
      </c>
      <c r="F36" s="66">
        <v>702.84280000000001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1664.5831000000001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6307.0060000000003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4268.6054999999997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85.604209999999995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138.87093999999999</v>
      </c>
    </row>
    <row r="43" spans="1:68" x14ac:dyDescent="0.3">
      <c r="A43" s="67" t="s">
        <v>319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320</v>
      </c>
      <c r="B44" s="68"/>
      <c r="C44" s="68"/>
      <c r="D44" s="68"/>
      <c r="E44" s="68"/>
      <c r="F44" s="68"/>
      <c r="H44" s="68" t="s">
        <v>321</v>
      </c>
      <c r="I44" s="68"/>
      <c r="J44" s="68"/>
      <c r="K44" s="68"/>
      <c r="L44" s="68"/>
      <c r="M44" s="68"/>
      <c r="O44" s="68" t="s">
        <v>322</v>
      </c>
      <c r="P44" s="68"/>
      <c r="Q44" s="68"/>
      <c r="R44" s="68"/>
      <c r="S44" s="68"/>
      <c r="T44" s="68"/>
      <c r="V44" s="68" t="s">
        <v>323</v>
      </c>
      <c r="W44" s="68"/>
      <c r="X44" s="68"/>
      <c r="Y44" s="68"/>
      <c r="Z44" s="68"/>
      <c r="AA44" s="68"/>
      <c r="AC44" s="68" t="s">
        <v>324</v>
      </c>
      <c r="AD44" s="68"/>
      <c r="AE44" s="68"/>
      <c r="AF44" s="68"/>
      <c r="AG44" s="68"/>
      <c r="AH44" s="68"/>
      <c r="AJ44" s="68" t="s">
        <v>325</v>
      </c>
      <c r="AK44" s="68"/>
      <c r="AL44" s="68"/>
      <c r="AM44" s="68"/>
      <c r="AN44" s="68"/>
      <c r="AO44" s="68"/>
      <c r="AQ44" s="68" t="s">
        <v>326</v>
      </c>
      <c r="AR44" s="68"/>
      <c r="AS44" s="68"/>
      <c r="AT44" s="68"/>
      <c r="AU44" s="68"/>
      <c r="AV44" s="68"/>
      <c r="AX44" s="68" t="s">
        <v>327</v>
      </c>
      <c r="AY44" s="68"/>
      <c r="AZ44" s="68"/>
      <c r="BA44" s="68"/>
      <c r="BB44" s="68"/>
      <c r="BC44" s="68"/>
      <c r="BE44" s="68" t="s">
        <v>328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288</v>
      </c>
      <c r="C45" s="66" t="s">
        <v>289</v>
      </c>
      <c r="D45" s="66" t="s">
        <v>290</v>
      </c>
      <c r="E45" s="66" t="s">
        <v>291</v>
      </c>
      <c r="F45" s="66" t="s">
        <v>285</v>
      </c>
      <c r="H45" s="66"/>
      <c r="I45" s="66" t="s">
        <v>288</v>
      </c>
      <c r="J45" s="66" t="s">
        <v>289</v>
      </c>
      <c r="K45" s="66" t="s">
        <v>290</v>
      </c>
      <c r="L45" s="66" t="s">
        <v>291</v>
      </c>
      <c r="M45" s="66" t="s">
        <v>285</v>
      </c>
      <c r="O45" s="66"/>
      <c r="P45" s="66" t="s">
        <v>288</v>
      </c>
      <c r="Q45" s="66" t="s">
        <v>289</v>
      </c>
      <c r="R45" s="66" t="s">
        <v>290</v>
      </c>
      <c r="S45" s="66" t="s">
        <v>291</v>
      </c>
      <c r="T45" s="66" t="s">
        <v>285</v>
      </c>
      <c r="V45" s="66"/>
      <c r="W45" s="66" t="s">
        <v>288</v>
      </c>
      <c r="X45" s="66" t="s">
        <v>289</v>
      </c>
      <c r="Y45" s="66" t="s">
        <v>290</v>
      </c>
      <c r="Z45" s="66" t="s">
        <v>291</v>
      </c>
      <c r="AA45" s="66" t="s">
        <v>285</v>
      </c>
      <c r="AC45" s="66"/>
      <c r="AD45" s="66" t="s">
        <v>288</v>
      </c>
      <c r="AE45" s="66" t="s">
        <v>289</v>
      </c>
      <c r="AF45" s="66" t="s">
        <v>290</v>
      </c>
      <c r="AG45" s="66" t="s">
        <v>291</v>
      </c>
      <c r="AH45" s="66" t="s">
        <v>285</v>
      </c>
      <c r="AJ45" s="66"/>
      <c r="AK45" s="66" t="s">
        <v>288</v>
      </c>
      <c r="AL45" s="66" t="s">
        <v>289</v>
      </c>
      <c r="AM45" s="66" t="s">
        <v>290</v>
      </c>
      <c r="AN45" s="66" t="s">
        <v>291</v>
      </c>
      <c r="AO45" s="66" t="s">
        <v>285</v>
      </c>
      <c r="AQ45" s="66"/>
      <c r="AR45" s="66" t="s">
        <v>288</v>
      </c>
      <c r="AS45" s="66" t="s">
        <v>289</v>
      </c>
      <c r="AT45" s="66" t="s">
        <v>290</v>
      </c>
      <c r="AU45" s="66" t="s">
        <v>291</v>
      </c>
      <c r="AV45" s="66" t="s">
        <v>285</v>
      </c>
      <c r="AX45" s="66"/>
      <c r="AY45" s="66" t="s">
        <v>288</v>
      </c>
      <c r="AZ45" s="66" t="s">
        <v>289</v>
      </c>
      <c r="BA45" s="66" t="s">
        <v>290</v>
      </c>
      <c r="BB45" s="66" t="s">
        <v>291</v>
      </c>
      <c r="BC45" s="66" t="s">
        <v>285</v>
      </c>
      <c r="BE45" s="66"/>
      <c r="BF45" s="66" t="s">
        <v>288</v>
      </c>
      <c r="BG45" s="66" t="s">
        <v>289</v>
      </c>
      <c r="BH45" s="66" t="s">
        <v>290</v>
      </c>
      <c r="BI45" s="66" t="s">
        <v>291</v>
      </c>
      <c r="BJ45" s="66" t="s">
        <v>341</v>
      </c>
    </row>
    <row r="46" spans="1:68" x14ac:dyDescent="0.3">
      <c r="A46" s="66" t="s">
        <v>23</v>
      </c>
      <c r="B46" s="66">
        <v>7</v>
      </c>
      <c r="C46" s="66">
        <v>9</v>
      </c>
      <c r="D46" s="66">
        <v>0</v>
      </c>
      <c r="E46" s="66">
        <v>45</v>
      </c>
      <c r="F46" s="66">
        <v>23.014011</v>
      </c>
      <c r="H46" s="66" t="s">
        <v>24</v>
      </c>
      <c r="I46" s="66">
        <v>7</v>
      </c>
      <c r="J46" s="66">
        <v>9</v>
      </c>
      <c r="K46" s="66">
        <v>0</v>
      </c>
      <c r="L46" s="66">
        <v>35</v>
      </c>
      <c r="M46" s="66">
        <v>16.036633999999999</v>
      </c>
      <c r="O46" s="66" t="s">
        <v>329</v>
      </c>
      <c r="P46" s="66">
        <v>600</v>
      </c>
      <c r="Q46" s="66">
        <v>800</v>
      </c>
      <c r="R46" s="66">
        <v>0</v>
      </c>
      <c r="S46" s="66">
        <v>10000</v>
      </c>
      <c r="T46" s="66">
        <v>912.85839999999996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1.6655196000000001E-2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5.1583557000000004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674.74829999999997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131.76083</v>
      </c>
      <c r="AX46" s="66" t="s">
        <v>330</v>
      </c>
      <c r="AY46" s="66"/>
      <c r="AZ46" s="66"/>
      <c r="BA46" s="66"/>
      <c r="BB46" s="66"/>
      <c r="BC46" s="66"/>
      <c r="BE46" s="66" t="s">
        <v>331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0" sqref="J20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332</v>
      </c>
      <c r="B2" s="62" t="s">
        <v>333</v>
      </c>
      <c r="C2" s="62" t="s">
        <v>334</v>
      </c>
      <c r="D2" s="62">
        <v>73</v>
      </c>
      <c r="E2" s="62">
        <v>2669.9110999999998</v>
      </c>
      <c r="F2" s="62">
        <v>443.31819999999999</v>
      </c>
      <c r="G2" s="62">
        <v>53.524093999999998</v>
      </c>
      <c r="H2" s="62">
        <v>27.830449999999999</v>
      </c>
      <c r="I2" s="62">
        <v>25.693643999999999</v>
      </c>
      <c r="J2" s="62">
        <v>96.280320000000003</v>
      </c>
      <c r="K2" s="62">
        <v>50.511893999999998</v>
      </c>
      <c r="L2" s="62">
        <v>45.768419999999999</v>
      </c>
      <c r="M2" s="62">
        <v>33.842686</v>
      </c>
      <c r="N2" s="62">
        <v>3.8163499999999999</v>
      </c>
      <c r="O2" s="62">
        <v>18.483350000000002</v>
      </c>
      <c r="P2" s="62">
        <v>1200.8933999999999</v>
      </c>
      <c r="Q2" s="62">
        <v>29.295169999999999</v>
      </c>
      <c r="R2" s="62">
        <v>502.94182999999998</v>
      </c>
      <c r="S2" s="62">
        <v>73.815449999999998</v>
      </c>
      <c r="T2" s="62">
        <v>5149.5165999999999</v>
      </c>
      <c r="U2" s="62">
        <v>3.2104846999999999</v>
      </c>
      <c r="V2" s="62">
        <v>21.428455</v>
      </c>
      <c r="W2" s="62">
        <v>219.31997999999999</v>
      </c>
      <c r="X2" s="62">
        <v>202.27017000000001</v>
      </c>
      <c r="Y2" s="62">
        <v>2.2575552000000001</v>
      </c>
      <c r="Z2" s="62">
        <v>1.6150964000000001</v>
      </c>
      <c r="AA2" s="62">
        <v>21.615131000000002</v>
      </c>
      <c r="AB2" s="62">
        <v>2.5743879999999999</v>
      </c>
      <c r="AC2" s="62">
        <v>589.10846000000004</v>
      </c>
      <c r="AD2" s="62">
        <v>14.803240000000001</v>
      </c>
      <c r="AE2" s="62">
        <v>3.2428138</v>
      </c>
      <c r="AF2" s="62">
        <v>8.7038949999999993</v>
      </c>
      <c r="AG2" s="62">
        <v>702.84280000000001</v>
      </c>
      <c r="AH2" s="62">
        <v>440.44308000000001</v>
      </c>
      <c r="AI2" s="62">
        <v>262.3997</v>
      </c>
      <c r="AJ2" s="62">
        <v>1664.5831000000001</v>
      </c>
      <c r="AK2" s="62">
        <v>6307.0060000000003</v>
      </c>
      <c r="AL2" s="62">
        <v>85.604209999999995</v>
      </c>
      <c r="AM2" s="62">
        <v>4268.6054999999997</v>
      </c>
      <c r="AN2" s="62">
        <v>138.87093999999999</v>
      </c>
      <c r="AO2" s="62">
        <v>23.014011</v>
      </c>
      <c r="AP2" s="62">
        <v>16.436523000000001</v>
      </c>
      <c r="AQ2" s="62">
        <v>6.5774875000000002</v>
      </c>
      <c r="AR2" s="62">
        <v>16.036633999999999</v>
      </c>
      <c r="AS2" s="62">
        <v>912.85839999999996</v>
      </c>
      <c r="AT2" s="62">
        <v>1.6655196000000001E-2</v>
      </c>
      <c r="AU2" s="62">
        <v>5.1583557000000004</v>
      </c>
      <c r="AV2" s="62">
        <v>674.74829999999997</v>
      </c>
      <c r="AW2" s="62">
        <v>131.76083</v>
      </c>
      <c r="AX2" s="62">
        <v>0.24286209</v>
      </c>
      <c r="AY2" s="62">
        <v>1.7466348</v>
      </c>
      <c r="AZ2" s="62">
        <v>272.97287</v>
      </c>
      <c r="BA2" s="62">
        <v>47.560760000000002</v>
      </c>
      <c r="BB2" s="62">
        <v>13.997457499999999</v>
      </c>
      <c r="BC2" s="62">
        <v>17.502022</v>
      </c>
      <c r="BD2" s="62">
        <v>16.002694999999999</v>
      </c>
      <c r="BE2" s="62">
        <v>0.98315364000000005</v>
      </c>
      <c r="BF2" s="62">
        <v>5.545299</v>
      </c>
      <c r="BG2" s="62">
        <v>4.5795576000000001E-4</v>
      </c>
      <c r="BH2" s="62">
        <v>4.8022760000000003E-3</v>
      </c>
      <c r="BI2" s="62">
        <v>3.6149956E-3</v>
      </c>
      <c r="BJ2" s="62">
        <v>3.9960827999999997E-2</v>
      </c>
      <c r="BK2" s="62">
        <v>3.5227366999999997E-5</v>
      </c>
      <c r="BL2" s="62">
        <v>0.12376588600000001</v>
      </c>
      <c r="BM2" s="62">
        <v>2.1625804999999998</v>
      </c>
      <c r="BN2" s="62">
        <v>0.44628578000000002</v>
      </c>
      <c r="BO2" s="62">
        <v>34.942894000000003</v>
      </c>
      <c r="BP2" s="62">
        <v>6.2440980000000001</v>
      </c>
      <c r="BQ2" s="62">
        <v>11.389564</v>
      </c>
      <c r="BR2" s="62">
        <v>41.596960000000003</v>
      </c>
      <c r="BS2" s="62">
        <v>21.608107</v>
      </c>
      <c r="BT2" s="62">
        <v>6.1419059999999996</v>
      </c>
      <c r="BU2" s="62">
        <v>2.1240614000000001E-2</v>
      </c>
      <c r="BV2" s="62">
        <v>4.4497849999999999E-2</v>
      </c>
      <c r="BW2" s="62">
        <v>0.42632332000000001</v>
      </c>
      <c r="BX2" s="62">
        <v>0.96461384999999999</v>
      </c>
      <c r="BY2" s="62">
        <v>0.10254816</v>
      </c>
      <c r="BZ2" s="62">
        <v>1.1952614999999999E-3</v>
      </c>
      <c r="CA2" s="62">
        <v>0.61267990000000006</v>
      </c>
      <c r="CB2" s="62">
        <v>2.9710712E-2</v>
      </c>
      <c r="CC2" s="62">
        <v>0.19453888</v>
      </c>
      <c r="CD2" s="62">
        <v>2.2018132000000001</v>
      </c>
      <c r="CE2" s="62">
        <v>4.7118300000000002E-2</v>
      </c>
      <c r="CF2" s="62">
        <v>0.19190033000000001</v>
      </c>
      <c r="CG2" s="62">
        <v>0</v>
      </c>
      <c r="CH2" s="62">
        <v>2.0674809999999998E-2</v>
      </c>
      <c r="CI2" s="62">
        <v>7.7246405000000002E-8</v>
      </c>
      <c r="CJ2" s="62">
        <v>5.1540559999999997</v>
      </c>
      <c r="CK2" s="62">
        <v>1.1454132000000001E-2</v>
      </c>
      <c r="CL2" s="62">
        <v>0.34705055000000001</v>
      </c>
      <c r="CM2" s="62">
        <v>2.1495008000000002</v>
      </c>
      <c r="CN2" s="62">
        <v>3549.373</v>
      </c>
      <c r="CO2" s="62">
        <v>5898.4272000000001</v>
      </c>
      <c r="CP2" s="62">
        <v>3575.2685999999999</v>
      </c>
      <c r="CQ2" s="62">
        <v>1282.7635</v>
      </c>
      <c r="CR2" s="62">
        <v>696.33825999999999</v>
      </c>
      <c r="CS2" s="62">
        <v>679.91219999999998</v>
      </c>
      <c r="CT2" s="62">
        <v>3390.6439999999998</v>
      </c>
      <c r="CU2" s="62">
        <v>2003.1844000000001</v>
      </c>
      <c r="CV2" s="62">
        <v>2097.9211</v>
      </c>
      <c r="CW2" s="62">
        <v>2246.9387000000002</v>
      </c>
      <c r="CX2" s="62">
        <v>616.39544999999998</v>
      </c>
      <c r="CY2" s="62">
        <v>4511.3010000000004</v>
      </c>
      <c r="CZ2" s="62">
        <v>1808.6902</v>
      </c>
      <c r="DA2" s="62">
        <v>5304.5073000000002</v>
      </c>
      <c r="DB2" s="62">
        <v>5060.2524000000003</v>
      </c>
      <c r="DC2" s="62">
        <v>7134.0806000000002</v>
      </c>
      <c r="DD2" s="62">
        <v>10618.870999999999</v>
      </c>
      <c r="DE2" s="62">
        <v>2297.9416999999999</v>
      </c>
      <c r="DF2" s="62">
        <v>5250.1859999999997</v>
      </c>
      <c r="DG2" s="62">
        <v>2546.5452</v>
      </c>
      <c r="DH2" s="62">
        <v>175.2397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47.560760000000002</v>
      </c>
      <c r="B6">
        <f>BB2</f>
        <v>13.997457499999999</v>
      </c>
      <c r="C6">
        <f>BC2</f>
        <v>17.502022</v>
      </c>
      <c r="D6">
        <f>BD2</f>
        <v>16.002694999999999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17886</v>
      </c>
      <c r="C2" s="57">
        <f ca="1">YEAR(TODAY())-YEAR(B2)+IF(TODAY()&gt;=DATE(YEAR(TODAY()),MONTH(B2),DAY(B2)),0,-1)</f>
        <v>73</v>
      </c>
      <c r="E2" s="53">
        <v>164.2</v>
      </c>
      <c r="F2" s="54" t="s">
        <v>40</v>
      </c>
      <c r="G2" s="53">
        <v>63.4</v>
      </c>
      <c r="H2" s="52" t="s">
        <v>42</v>
      </c>
      <c r="I2" s="73">
        <f>ROUND(G3/E3^2,1)</f>
        <v>23.5</v>
      </c>
    </row>
    <row r="3" spans="1:9" x14ac:dyDescent="0.3">
      <c r="E3" s="52">
        <f>E2/100</f>
        <v>1.6419999999999999</v>
      </c>
      <c r="F3" s="52" t="s">
        <v>41</v>
      </c>
      <c r="G3" s="52">
        <f>G2</f>
        <v>63.4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44816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차제열, ID : H1700096)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09월 14일 15:37:10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S16" sqref="S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44816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73</v>
      </c>
      <c r="G12" s="113"/>
      <c r="H12" s="113"/>
      <c r="I12" s="113"/>
      <c r="K12" s="141">
        <f>'개인정보 및 신체계측 입력'!E2</f>
        <v>164.2</v>
      </c>
      <c r="L12" s="142"/>
      <c r="M12" s="135">
        <f>'개인정보 및 신체계측 입력'!G2</f>
        <v>63.4</v>
      </c>
      <c r="N12" s="136"/>
      <c r="O12" s="131" t="s">
        <v>272</v>
      </c>
      <c r="P12" s="128"/>
      <c r="Q12" s="108">
        <f>'개인정보 및 신체계측 입력'!I2</f>
        <v>23.5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차제열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74.742999999999995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9.0239999999999991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16.233000000000001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0.9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7.6</v>
      </c>
      <c r="L72" s="37" t="s">
        <v>54</v>
      </c>
      <c r="M72" s="37">
        <f>ROUND('DRIs DATA'!K8,1)</f>
        <v>3.8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67.06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178.57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202.27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171.63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87.86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420.47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230.14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277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2022-09-14T06:40:20Z</dcterms:modified>
</cp:coreProperties>
</file>