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<sst xmlns="http://schemas.openxmlformats.org/spreadsheetml/2006/main" count="692" uniqueCount="345">
  <si>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</si>
  <si>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</si>
  <si>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</si>
  <si>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</si>
  <si>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</si>
  <si>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</si>
  <si>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</si>
  <si>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</si>
  <si>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</si>
  <si>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</si>
  <si>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</si>
  <si>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</si>
  <si>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</si>
  <si>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</si>
  <si>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</si>
  <si>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</si>
  <si>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</si>
  <si>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</si>
  <si>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</si>
  <si>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</si>
  <si>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</si>
  <si>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</si>
  <si>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</si>
  <si>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</si>
  <si>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</si>
  <si>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</si>
  <si>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</si>
  <si>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</si>
  <si>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</si>
  <si>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</si>
  <si>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</si>
  <si>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</si>
  <si>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</si>
  <si>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</si>
  <si>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</si>
  <si>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</si>
  <si>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</si>
  <si>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</si>
  <si>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</si>
  <si>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</si>
  <si>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</si>
  <si>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</si>
  <si>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</si>
  <si>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</si>
  <si>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</si>
  <si>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</si>
  <si>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</si>
  <si>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</si>
  <si>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</si>
  <si>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</si>
  <si>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</si>
  <si>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</si>
  <si>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</si>
  <si>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</si>
  <si>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</si>
  <si>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</si>
  <si>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</si>
  <si>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</si>
  <si>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</si>
  <si>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</si>
  <si>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</si>
  <si>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</si>
  <si>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</si>
  <si>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</si>
  <si>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</si>
  <si>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</si>
  <si>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</si>
  <si>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</si>
  <si>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</si>
  <si>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</si>
  <si>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</si>
  <si>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</si>
  <si>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</si>
  <si>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</si>
  <si>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</si>
  <si>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</si>
  <si>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</si>
  <si>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</si>
  <si>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</si>
  <si>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</si>
  <si>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</si>
  <si>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</si>
  <si>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</si>
  <si>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</si>
  <si>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</si>
  <si>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</si>
  <si>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</si>
  <si>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</si>
  <si>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</si>
  <si>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</si>
  <si>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</si>
  <si>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</si>
  <si>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</si>
  <si>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</si>
  <si>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</si>
  <si>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</si>
  <si>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</si>
  <si>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</si>
  <si>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</si>
  <si>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</si>
  <si>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</si>
  <si>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</si>
  <si>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</si>
  <si>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</si>
  <si>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</si>
  <si>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</si>
  <si>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</si>
  <si>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</si>
  <si>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</si>
  <si>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</si>
  <si>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</si>
  <si>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</si>
  <si>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</si>
  <si>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</si>
  <si>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</si>
  <si>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</si>
  <si>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</si>
  <si>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</si>
  <si>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</si>
  <si>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</si>
  <si>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</si>
  <si>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</si>
  <si>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</si>
  <si>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</si>
  <si>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</si>
  <si>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</si>
  <si>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</si>
  <si>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</si>
  <si>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</si>
  <si>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</si>
  <si>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</si>
  <si>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</si>
  <si>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</si>
  <si>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</si>
  <si>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</si>
  <si>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</si>
  <si>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</si>
  <si>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</si>
  <si>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</si>
  <si>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</si>
  <si>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</si>
  <si>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</si>
  <si>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</si>
  <si>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</si>
  <si>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</si>
  <si>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</si>
  <si>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</si>
  <si>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</si>
  <si>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</si>
  <si>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</si>
  <si>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</si>
  <si>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</si>
  <si>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</si>
  <si>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</si>
  <si>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</si>
  <si>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</si>
  <si>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</si>
  <si>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</si>
  <si>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</si>
  <si>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</si>
  <si>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</si>
  <si>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</si>
  <si>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</si>
  <si>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</si>
  <si>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</si>
  <si>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</si>
  <si>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</si>
  <si>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</si>
  <si>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</si>
  <si>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</si>
  <si>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</si>
  <si>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</si>
  <si>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</si>
  <si>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</si>
  <si>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</si>
  <si>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</si>
  <si>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</si>
  <si>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</si>
  <si>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</si>
  <si>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</si>
  <si>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</si>
  <si>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</si>
  <si>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</si>
  <si>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</si>
  <si>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</si>
  <si>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</si>
  <si>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</si>
  <si>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</si>
  <si>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</si>
  <si>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</si>
  <si>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</si>
  <si>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</si>
  <si>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</si>
  <si>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</si>
  <si>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</si>
  <si>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</si>
  <si>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</si>
  <si>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</si>
  <si>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</si>
  <si>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</si>
  <si>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</si>
  <si>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</si>
  <si>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</si>
  <si>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</si>
  <si>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</si>
  <si>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</si>
  <si>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</si>
  <si>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</si>
  <si>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</si>
  <si>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</si>
  <si>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</si>
  <si>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</si>
  <si>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</si>
  <si>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</si>
  <si>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</si>
  <si>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</si>
  <si>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</si>
  <si>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</si>
  <si>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</si>
  <si>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</si>
  <si>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</si>
  <si>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</si>
  <si>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</si>
  <si>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</si>
  <si>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</si>
  <si>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</si>
  <si>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</si>
  <si>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</si>
  <si>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</si>
  <si>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</si>
  <si>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</si>
  <si>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</si>
  <si>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</si>
  <si>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</si>
  <si>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</si>
  <si>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</si>
  <si>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</si>
  <si>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</si>
  <si>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</si>
  <si>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</si>
  <si>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</si>
  <si>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</si>
  <si>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</si>
  <si>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</si>
  <si>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</si>
  <si>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</si>
  <si>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</si>
  <si>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</si>
  <si>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</si>
  <si>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</si>
  <si>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</si>
  <si>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</si>
  <si>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</si>
  <si>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</si>
  <si>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</si>
  <si>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</si>
  <si>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</si>
  <si>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</si>
  <si>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</si>
  <si>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</si>
  <si>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</si>
  <si>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</si>
  <si>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</si>
  <si>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</si>
  <si>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</si>
  <si>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</si>
  <si>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</si>
  <si>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</si>
  <si>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</si>
  <si>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</si>
  <si>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</si>
  <si>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</si>
  <si>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</si>
  <si>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</si>
  <si>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</si>
  <si>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</si>
  <si>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</si>
  <si>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</si>
  <si>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</si>
  <si>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</si>
  <si>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</si>
  <si>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</si>
  <si>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평균필요량</t>
    <phoneticPr fontId="1" type="noConversion"/>
  </si>
  <si>
    <t>충분섭취량</t>
    <phoneticPr fontId="1" type="noConversion"/>
  </si>
  <si>
    <t>수용성 비타민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</si>
  <si>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</si>
  <si>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</si>
  <si>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</si>
  <si>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</si>
  <si>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</si>
  <si>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</si>
  <si>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</si>
  <si>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</si>
  <si>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</si>
  <si>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</si>
  <si>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</si>
  <si>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</si>
  <si>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</si>
  <si>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</si>
  <si>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</si>
  <si>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M</t>
  </si>
  <si>
    <t>(설문지 : FFQ 95문항 설문지, 사용자 : 이성구, ID : H1800014)</t>
  </si>
  <si>
    <t>2020년 05월 20일 13:14:54</t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</si>
  <si>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</si>
  <si>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</si>
  <si>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</si>
  <si>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</si>
  <si>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</si>
  <si>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</si>
  <si>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</si>
  <si>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</si>
  <si>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</si>
  <si>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</si>
  <si>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</si>
  <si>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</si>
  <si>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</si>
  <si>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</si>
  <si>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</si>
  <si>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</si>
  <si>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</si>
  <si>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</si>
  <si>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</si>
  <si>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</si>
  <si>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</si>
  <si>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</si>
  <si>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</si>
  <si>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</si>
  <si>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</si>
  <si>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</si>
  <si>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</si>
  <si>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</si>
  <si>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</si>
  <si>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</si>
  <si>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</si>
  <si>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</si>
  <si>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</si>
  <si>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</si>
  <si>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</si>
  <si>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</si>
  <si>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</si>
  <si>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</si>
  <si>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</si>
  <si>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몰리브덴(ug/일)</t>
    <phoneticPr fontId="1" type="noConversion"/>
  </si>
  <si>
    <t>H1800014</t>
  </si>
  <si>
    <t>이성구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</si>
</sst>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136.21690000000001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93688"/>
        <c:axId val="608194080"/>
      </c:barChart>
      <c:catAx>
        <c:axId val="60819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94080"/>
        <c:crosses val="autoZero"/>
        <c:auto val="1"/>
        <c:lblAlgn val="ctr"/>
        <c:lblOffset val="100"/>
        <c:noMultiLvlLbl val="0"/>
      </c:catAx>
      <c:valAx>
        <c:axId val="60819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9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4.0469894000000002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92512"/>
        <c:axId val="608192904"/>
      </c:barChart>
      <c:catAx>
        <c:axId val="60819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92904"/>
        <c:crosses val="autoZero"/>
        <c:auto val="1"/>
        <c:lblAlgn val="ctr"/>
        <c:lblOffset val="100"/>
        <c:noMultiLvlLbl val="0"/>
      </c:catAx>
      <c:valAx>
        <c:axId val="60819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9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1.3179008999999999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93296"/>
        <c:axId val="608153312"/>
      </c:barChart>
      <c:catAx>
        <c:axId val="60819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53312"/>
        <c:crosses val="autoZero"/>
        <c:auto val="1"/>
        <c:lblAlgn val="ctr"/>
        <c:lblOffset val="100"/>
        <c:noMultiLvlLbl val="0"/>
      </c:catAx>
      <c:valAx>
        <c:axId val="60815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9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2154.0608000000002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53704"/>
        <c:axId val="608154096"/>
      </c:barChart>
      <c:catAx>
        <c:axId val="60815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54096"/>
        <c:crosses val="autoZero"/>
        <c:auto val="1"/>
        <c:lblAlgn val="ctr"/>
        <c:lblOffset val="100"/>
        <c:noMultiLvlLbl val="0"/>
      </c:catAx>
      <c:valAx>
        <c:axId val="60815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5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5687.5405000000001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78792"/>
        <c:axId val="608178400"/>
      </c:barChart>
      <c:catAx>
        <c:axId val="60817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78400"/>
        <c:crosses val="autoZero"/>
        <c:auto val="1"/>
        <c:lblAlgn val="ctr"/>
        <c:lblOffset val="100"/>
        <c:noMultiLvlLbl val="0"/>
      </c:catAx>
      <c:valAx>
        <c:axId val="6081784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7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254.35813999999999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79184"/>
        <c:axId val="608180752"/>
      </c:barChart>
      <c:catAx>
        <c:axId val="60817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80752"/>
        <c:crosses val="autoZero"/>
        <c:auto val="1"/>
        <c:lblAlgn val="ctr"/>
        <c:lblOffset val="100"/>
        <c:noMultiLvlLbl val="0"/>
      </c:catAx>
      <c:valAx>
        <c:axId val="60818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7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236.11887999999999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81144"/>
        <c:axId val="608182320"/>
      </c:barChart>
      <c:catAx>
        <c:axId val="60818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82320"/>
        <c:crosses val="autoZero"/>
        <c:auto val="1"/>
        <c:lblAlgn val="ctr"/>
        <c:lblOffset val="100"/>
        <c:noMultiLvlLbl val="0"/>
      </c:catAx>
      <c:valAx>
        <c:axId val="60818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8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24.976927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88200"/>
        <c:axId val="608187808"/>
      </c:barChart>
      <c:catAx>
        <c:axId val="608188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87808"/>
        <c:crosses val="autoZero"/>
        <c:auto val="1"/>
        <c:lblAlgn val="ctr"/>
        <c:lblOffset val="100"/>
        <c:noMultiLvlLbl val="0"/>
      </c:catAx>
      <c:valAx>
        <c:axId val="608187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8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1089.7157999999999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88592"/>
        <c:axId val="608188984"/>
      </c:barChart>
      <c:catAx>
        <c:axId val="60818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88984"/>
        <c:crosses val="autoZero"/>
        <c:auto val="1"/>
        <c:lblAlgn val="ctr"/>
        <c:lblOffset val="100"/>
        <c:noMultiLvlLbl val="0"/>
      </c:catAx>
      <c:valAx>
        <c:axId val="6081889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8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4.6755276999999998E-2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56448"/>
        <c:axId val="608157232"/>
      </c:barChart>
      <c:catAx>
        <c:axId val="60815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57232"/>
        <c:crosses val="autoZero"/>
        <c:auto val="1"/>
        <c:lblAlgn val="ctr"/>
        <c:lblOffset val="100"/>
        <c:noMultiLvlLbl val="0"/>
      </c:catAx>
      <c:valAx>
        <c:axId val="60815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6.0879339999999997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56840"/>
        <c:axId val="608158408"/>
      </c:barChart>
      <c:catAx>
        <c:axId val="60815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58408"/>
        <c:crosses val="autoZero"/>
        <c:auto val="1"/>
        <c:lblAlgn val="ctr"/>
        <c:lblOffset val="100"/>
        <c:noMultiLvlLbl val="0"/>
      </c:catAx>
      <c:valAx>
        <c:axId val="608158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5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44.581539999999997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94864"/>
        <c:axId val="608187024"/>
      </c:barChart>
      <c:catAx>
        <c:axId val="60819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87024"/>
        <c:crosses val="autoZero"/>
        <c:auto val="1"/>
        <c:lblAlgn val="ctr"/>
        <c:lblOffset val="100"/>
        <c:noMultiLvlLbl val="0"/>
      </c:catAx>
      <c:valAx>
        <c:axId val="608187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9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174.16968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59584"/>
        <c:axId val="608159976"/>
      </c:barChart>
      <c:catAx>
        <c:axId val="60815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59976"/>
        <c:crosses val="autoZero"/>
        <c:auto val="1"/>
        <c:lblAlgn val="ctr"/>
        <c:lblOffset val="100"/>
        <c:noMultiLvlLbl val="0"/>
      </c:catAx>
      <c:valAx>
        <c:axId val="608159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157.10672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60368"/>
        <c:axId val="608160760"/>
      </c:barChart>
      <c:catAx>
        <c:axId val="60816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60760"/>
        <c:crosses val="autoZero"/>
        <c:auto val="1"/>
        <c:lblAlgn val="ctr"/>
        <c:lblOffset val="100"/>
        <c:noMultiLvlLbl val="0"/>
      </c:catAx>
      <c:valAx>
        <c:axId val="608160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6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6.2030000000000003</c:v>
                </c:pt>
                <c:pt idx="1">
                  <c:v>7.8920000000000003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8161544"/>
        <c:axId val="608161936"/>
      </c:barChart>
      <c:catAx>
        <c:axId val="60816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61936"/>
        <c:crosses val="autoZero"/>
        <c:auto val="1"/>
        <c:lblAlgn val="ctr"/>
        <c:lblOffset val="100"/>
        <c:noMultiLvlLbl val="0"/>
      </c:catAx>
      <c:valAx>
        <c:axId val="60816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6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25.003644999999999</c:v>
                </c:pt>
                <c:pt idx="1">
                  <c:v>27.933689999999999</c:v>
                </c:pt>
                <c:pt idx="2">
                  <c:v>21.408073000000002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1106.7538999999999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63504"/>
        <c:axId val="608163896"/>
      </c:barChart>
      <c:catAx>
        <c:axId val="60816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63896"/>
        <c:crosses val="autoZero"/>
        <c:auto val="1"/>
        <c:lblAlgn val="ctr"/>
        <c:lblOffset val="100"/>
        <c:noMultiLvlLbl val="0"/>
      </c:catAx>
      <c:valAx>
        <c:axId val="608163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6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26.205444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796544"/>
        <c:axId val="681798112"/>
      </c:barChart>
      <c:catAx>
        <c:axId val="68179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798112"/>
        <c:crosses val="autoZero"/>
        <c:auto val="1"/>
        <c:lblAlgn val="ctr"/>
        <c:lblOffset val="100"/>
        <c:noMultiLvlLbl val="0"/>
      </c:catAx>
      <c:valAx>
        <c:axId val="68179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79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68.581000000000003</c:v>
                </c:pt>
                <c:pt idx="1">
                  <c:v>12.292999999999999</c:v>
                </c:pt>
                <c:pt idx="2">
                  <c:v>19.126000000000001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1798896"/>
        <c:axId val="681799288"/>
      </c:barChart>
      <c:catAx>
        <c:axId val="68179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799288"/>
        <c:crosses val="autoZero"/>
        <c:auto val="1"/>
        <c:lblAlgn val="ctr"/>
        <c:lblOffset val="100"/>
        <c:noMultiLvlLbl val="0"/>
      </c:catAx>
      <c:valAx>
        <c:axId val="68179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79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3860.9612000000002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800072"/>
        <c:axId val="681800464"/>
      </c:barChart>
      <c:catAx>
        <c:axId val="68180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00464"/>
        <c:crosses val="autoZero"/>
        <c:auto val="1"/>
        <c:lblAlgn val="ctr"/>
        <c:lblOffset val="100"/>
        <c:noMultiLvlLbl val="0"/>
      </c:catAx>
      <c:valAx>
        <c:axId val="681800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80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169.46360000000001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801248"/>
        <c:axId val="681801640"/>
      </c:barChart>
      <c:catAx>
        <c:axId val="68180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01640"/>
        <c:crosses val="autoZero"/>
        <c:auto val="1"/>
        <c:lblAlgn val="ctr"/>
        <c:lblOffset val="100"/>
        <c:noMultiLvlLbl val="0"/>
      </c:catAx>
      <c:valAx>
        <c:axId val="681801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8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864.12334999999996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802424"/>
        <c:axId val="681802816"/>
      </c:barChart>
      <c:catAx>
        <c:axId val="68180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02816"/>
        <c:crosses val="autoZero"/>
        <c:auto val="1"/>
        <c:lblAlgn val="ctr"/>
        <c:lblOffset val="100"/>
        <c:noMultiLvlLbl val="0"/>
      </c:catAx>
      <c:valAx>
        <c:axId val="68180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80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4.102252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71344"/>
        <c:axId val="608174088"/>
      </c:barChart>
      <c:catAx>
        <c:axId val="60817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74088"/>
        <c:crosses val="autoZero"/>
        <c:auto val="1"/>
        <c:lblAlgn val="ctr"/>
        <c:lblOffset val="100"/>
        <c:noMultiLvlLbl val="0"/>
      </c:catAx>
      <c:valAx>
        <c:axId val="60817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7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10460.946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803600"/>
        <c:axId val="681803992"/>
      </c:barChart>
      <c:catAx>
        <c:axId val="68180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03992"/>
        <c:crosses val="autoZero"/>
        <c:auto val="1"/>
        <c:lblAlgn val="ctr"/>
        <c:lblOffset val="100"/>
        <c:noMultiLvlLbl val="0"/>
      </c:catAx>
      <c:valAx>
        <c:axId val="68180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80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33.539287999999999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804776"/>
        <c:axId val="681805168"/>
      </c:barChart>
      <c:catAx>
        <c:axId val="68180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05168"/>
        <c:crosses val="autoZero"/>
        <c:auto val="1"/>
        <c:lblAlgn val="ctr"/>
        <c:lblOffset val="100"/>
        <c:noMultiLvlLbl val="0"/>
      </c:catAx>
      <c:valAx>
        <c:axId val="681805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80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3.1564416999999998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805952"/>
        <c:axId val="681806344"/>
      </c:barChart>
      <c:catAx>
        <c:axId val="68180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06344"/>
        <c:crosses val="autoZero"/>
        <c:auto val="1"/>
        <c:lblAlgn val="ctr"/>
        <c:lblOffset val="100"/>
        <c:noMultiLvlLbl val="0"/>
      </c:catAx>
      <c:valAx>
        <c:axId val="681806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80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653.52686000000006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76048"/>
        <c:axId val="608149392"/>
      </c:barChart>
      <c:catAx>
        <c:axId val="60817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49392"/>
        <c:crosses val="autoZero"/>
        <c:auto val="1"/>
        <c:lblAlgn val="ctr"/>
        <c:lblOffset val="100"/>
        <c:noMultiLvlLbl val="0"/>
      </c:catAx>
      <c:valAx>
        <c:axId val="60814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7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2.6143317000000001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73304"/>
        <c:axId val="608176832"/>
      </c:barChart>
      <c:catAx>
        <c:axId val="60817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76832"/>
        <c:crosses val="autoZero"/>
        <c:auto val="1"/>
        <c:lblAlgn val="ctr"/>
        <c:lblOffset val="100"/>
        <c:noMultiLvlLbl val="0"/>
      </c:catAx>
      <c:valAx>
        <c:axId val="608176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7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30.007210000000001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77224"/>
        <c:axId val="608156056"/>
      </c:barChart>
      <c:catAx>
        <c:axId val="60817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56056"/>
        <c:crosses val="autoZero"/>
        <c:auto val="1"/>
        <c:lblAlgn val="ctr"/>
        <c:lblOffset val="100"/>
        <c:noMultiLvlLbl val="0"/>
      </c:catAx>
      <c:valAx>
        <c:axId val="60815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7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3.1564416999999998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54880"/>
        <c:axId val="608179576"/>
      </c:barChart>
      <c:catAx>
        <c:axId val="60815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79576"/>
        <c:crosses val="autoZero"/>
        <c:auto val="1"/>
        <c:lblAlgn val="ctr"/>
        <c:lblOffset val="100"/>
        <c:noMultiLvlLbl val="0"/>
      </c:catAx>
      <c:valAx>
        <c:axId val="608179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1118.6605999999999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89768"/>
        <c:axId val="608190160"/>
      </c:barChart>
      <c:catAx>
        <c:axId val="60818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90160"/>
        <c:crosses val="autoZero"/>
        <c:auto val="1"/>
        <c:lblAlgn val="ctr"/>
        <c:lblOffset val="100"/>
        <c:noMultiLvlLbl val="0"/>
      </c:catAx>
      <c:valAx>
        <c:axId val="60819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8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22.330089999999998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91728"/>
        <c:axId val="608191336"/>
      </c:barChart>
      <c:catAx>
        <c:axId val="60819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91336"/>
        <c:crosses val="autoZero"/>
        <c:auto val="1"/>
        <c:lblAlgn val="ctr"/>
        <c:lblOffset val="100"/>
        <c:noMultiLvlLbl val="0"/>
      </c:catAx>
      <c:valAx>
        <c:axId val="608191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9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이성구, ID : H1800014)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20일 13:14:54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3860.9612000000002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136.21690000000001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44.581539999999997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68.581000000000003</v>
      </c>
      <c r="G8" s="59">
        <f>'DRIs DATA 입력'!G8</f>
        <v>12.292999999999999</v>
      </c>
      <c r="H8" s="59">
        <f>'DRIs DATA 입력'!H8</f>
        <v>19.126000000000001</v>
      </c>
      <c r="I8" s="46"/>
      <c r="J8" s="59" t="s">
        <v>216</v>
      </c>
      <c r="K8" s="59">
        <f>'DRIs DATA 입력'!K8</f>
        <v>6.2030000000000003</v>
      </c>
      <c r="L8" s="59">
        <f>'DRIs DATA 입력'!L8</f>
        <v>7.8920000000000003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1106.7538999999999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26.205444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4.102252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653.52686000000006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169.46360000000001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3.5399305999999999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2.6143317000000001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30.007210000000001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3.1564416999999998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1118.6605999999999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22.330089999999998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4.0469894000000002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1.3179008999999999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864.12334999999996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2154.0608000000002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10460.946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5687.5405000000001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254.35813999999999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236.11887999999999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33.539287999999999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24.976927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1089.7157999999999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4.6755276999999998E-2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6.0879339999999997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174.16968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157.10672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276</v>
      </c>
      <c r="B1" s="61" t="s">
        <v>301</v>
      </c>
      <c r="G1" s="62" t="s">
        <v>277</v>
      </c>
      <c r="H1" s="61" t="s">
        <v>302</v>
      </c>
    </row>
    <row r="3" spans="1:27" x14ac:dyDescent="0.4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279</v>
      </c>
      <c r="B4" s="69"/>
      <c r="C4" s="69"/>
      <c r="E4" s="66" t="s">
        <v>303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4">
      <c r="A5" s="65"/>
      <c r="B5" s="65" t="s">
        <v>304</v>
      </c>
      <c r="C5" s="65" t="s">
        <v>305</v>
      </c>
      <c r="E5" s="65"/>
      <c r="F5" s="65" t="s">
        <v>306</v>
      </c>
      <c r="G5" s="65" t="s">
        <v>307</v>
      </c>
      <c r="H5" s="65" t="s">
        <v>308</v>
      </c>
      <c r="J5" s="65"/>
      <c r="K5" s="65" t="s">
        <v>309</v>
      </c>
      <c r="L5" s="65" t="s">
        <v>310</v>
      </c>
      <c r="N5" s="65"/>
      <c r="O5" s="65" t="s">
        <v>311</v>
      </c>
      <c r="P5" s="65" t="s">
        <v>313</v>
      </c>
      <c r="Q5" s="65" t="s">
        <v>314</v>
      </c>
      <c r="R5" s="65" t="s">
        <v>316</v>
      </c>
      <c r="S5" s="65" t="s">
        <v>317</v>
      </c>
      <c r="U5" s="65"/>
      <c r="V5" s="65" t="s">
        <v>311</v>
      </c>
      <c r="W5" s="65" t="s">
        <v>313</v>
      </c>
      <c r="X5" s="65" t="s">
        <v>314</v>
      </c>
      <c r="Y5" s="65" t="s">
        <v>316</v>
      </c>
      <c r="Z5" s="65" t="s">
        <v>317</v>
      </c>
    </row>
    <row r="6" spans="1:27" x14ac:dyDescent="0.4">
      <c r="A6" s="65" t="s">
        <v>318</v>
      </c>
      <c r="B6" s="65">
        <v>2200</v>
      </c>
      <c r="C6" s="65">
        <v>3860.9612000000002</v>
      </c>
      <c r="E6" s="65" t="s">
        <v>319</v>
      </c>
      <c r="F6" s="65">
        <v>55</v>
      </c>
      <c r="G6" s="65">
        <v>15</v>
      </c>
      <c r="H6" s="65">
        <v>7</v>
      </c>
      <c r="J6" s="65" t="s">
        <v>319</v>
      </c>
      <c r="K6" s="65">
        <v>0.1</v>
      </c>
      <c r="L6" s="65">
        <v>4</v>
      </c>
      <c r="N6" s="65" t="s">
        <v>320</v>
      </c>
      <c r="O6" s="65">
        <v>50</v>
      </c>
      <c r="P6" s="65">
        <v>60</v>
      </c>
      <c r="Q6" s="65">
        <v>0</v>
      </c>
      <c r="R6" s="65">
        <v>0</v>
      </c>
      <c r="S6" s="65">
        <v>136.21690000000001</v>
      </c>
      <c r="U6" s="65" t="s">
        <v>321</v>
      </c>
      <c r="V6" s="65">
        <v>0</v>
      </c>
      <c r="W6" s="65">
        <v>0</v>
      </c>
      <c r="X6" s="65">
        <v>25</v>
      </c>
      <c r="Y6" s="65">
        <v>0</v>
      </c>
      <c r="Z6" s="65">
        <v>44.581539999999997</v>
      </c>
    </row>
    <row r="7" spans="1:27" x14ac:dyDescent="0.4">
      <c r="E7" s="65" t="s">
        <v>322</v>
      </c>
      <c r="F7" s="65">
        <v>65</v>
      </c>
      <c r="G7" s="65">
        <v>30</v>
      </c>
      <c r="H7" s="65">
        <v>20</v>
      </c>
      <c r="J7" s="65" t="s">
        <v>322</v>
      </c>
      <c r="K7" s="65">
        <v>1</v>
      </c>
      <c r="L7" s="65">
        <v>10</v>
      </c>
    </row>
    <row r="8" spans="1:27" x14ac:dyDescent="0.4">
      <c r="E8" s="65" t="s">
        <v>323</v>
      </c>
      <c r="F8" s="65">
        <v>68.581000000000003</v>
      </c>
      <c r="G8" s="65">
        <v>12.292999999999999</v>
      </c>
      <c r="H8" s="65">
        <v>19.126000000000001</v>
      </c>
      <c r="J8" s="65" t="s">
        <v>323</v>
      </c>
      <c r="K8" s="65">
        <v>6.2030000000000003</v>
      </c>
      <c r="L8" s="65">
        <v>7.8920000000000003</v>
      </c>
    </row>
    <row r="13" spans="1:27" x14ac:dyDescent="0.4">
      <c r="A13" s="70" t="s">
        <v>324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325</v>
      </c>
      <c r="B14" s="69"/>
      <c r="C14" s="69"/>
      <c r="D14" s="69"/>
      <c r="E14" s="69"/>
      <c r="F14" s="69"/>
      <c r="H14" s="69" t="s">
        <v>326</v>
      </c>
      <c r="I14" s="69"/>
      <c r="J14" s="69"/>
      <c r="K14" s="69"/>
      <c r="L14" s="69"/>
      <c r="M14" s="69"/>
      <c r="O14" s="69" t="s">
        <v>327</v>
      </c>
      <c r="P14" s="69"/>
      <c r="Q14" s="69"/>
      <c r="R14" s="69"/>
      <c r="S14" s="69"/>
      <c r="T14" s="69"/>
      <c r="V14" s="69" t="s">
        <v>328</v>
      </c>
      <c r="W14" s="69"/>
      <c r="X14" s="69"/>
      <c r="Y14" s="69"/>
      <c r="Z14" s="69"/>
      <c r="AA14" s="69"/>
    </row>
    <row r="15" spans="1:27" x14ac:dyDescent="0.4">
      <c r="A15" s="65"/>
      <c r="B15" s="65" t="s">
        <v>311</v>
      </c>
      <c r="C15" s="65" t="s">
        <v>313</v>
      </c>
      <c r="D15" s="65" t="s">
        <v>314</v>
      </c>
      <c r="E15" s="65" t="s">
        <v>316</v>
      </c>
      <c r="F15" s="65" t="s">
        <v>317</v>
      </c>
      <c r="H15" s="65"/>
      <c r="I15" s="65" t="s">
        <v>311</v>
      </c>
      <c r="J15" s="65" t="s">
        <v>313</v>
      </c>
      <c r="K15" s="65" t="s">
        <v>314</v>
      </c>
      <c r="L15" s="65" t="s">
        <v>316</v>
      </c>
      <c r="M15" s="65" t="s">
        <v>317</v>
      </c>
      <c r="O15" s="65"/>
      <c r="P15" s="65" t="s">
        <v>311</v>
      </c>
      <c r="Q15" s="65" t="s">
        <v>313</v>
      </c>
      <c r="R15" s="65" t="s">
        <v>314</v>
      </c>
      <c r="S15" s="65" t="s">
        <v>316</v>
      </c>
      <c r="T15" s="65" t="s">
        <v>317</v>
      </c>
      <c r="V15" s="65"/>
      <c r="W15" s="65" t="s">
        <v>311</v>
      </c>
      <c r="X15" s="65" t="s">
        <v>313</v>
      </c>
      <c r="Y15" s="65" t="s">
        <v>314</v>
      </c>
      <c r="Z15" s="65" t="s">
        <v>316</v>
      </c>
      <c r="AA15" s="65" t="s">
        <v>317</v>
      </c>
    </row>
    <row r="16" spans="1:27" x14ac:dyDescent="0.4">
      <c r="A16" s="65" t="s">
        <v>329</v>
      </c>
      <c r="B16" s="65">
        <v>530</v>
      </c>
      <c r="C16" s="65">
        <v>750</v>
      </c>
      <c r="D16" s="65">
        <v>0</v>
      </c>
      <c r="E16" s="65">
        <v>3000</v>
      </c>
      <c r="F16" s="65">
        <v>1106.7538999999999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26.205444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4.102252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653.52686000000006</v>
      </c>
    </row>
    <row r="23" spans="1:62" x14ac:dyDescent="0.4">
      <c r="A23" s="70" t="s">
        <v>284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330</v>
      </c>
      <c r="B24" s="69"/>
      <c r="C24" s="69"/>
      <c r="D24" s="69"/>
      <c r="E24" s="69"/>
      <c r="F24" s="69"/>
      <c r="H24" s="69" t="s">
        <v>331</v>
      </c>
      <c r="I24" s="69"/>
      <c r="J24" s="69"/>
      <c r="K24" s="69"/>
      <c r="L24" s="69"/>
      <c r="M24" s="69"/>
      <c r="O24" s="69" t="s">
        <v>332</v>
      </c>
      <c r="P24" s="69"/>
      <c r="Q24" s="69"/>
      <c r="R24" s="69"/>
      <c r="S24" s="69"/>
      <c r="T24" s="69"/>
      <c r="V24" s="69" t="s">
        <v>333</v>
      </c>
      <c r="W24" s="69"/>
      <c r="X24" s="69"/>
      <c r="Y24" s="69"/>
      <c r="Z24" s="69"/>
      <c r="AA24" s="69"/>
      <c r="AC24" s="69" t="s">
        <v>334</v>
      </c>
      <c r="AD24" s="69"/>
      <c r="AE24" s="69"/>
      <c r="AF24" s="69"/>
      <c r="AG24" s="69"/>
      <c r="AH24" s="69"/>
      <c r="AJ24" s="69" t="s">
        <v>285</v>
      </c>
      <c r="AK24" s="69"/>
      <c r="AL24" s="69"/>
      <c r="AM24" s="69"/>
      <c r="AN24" s="69"/>
      <c r="AO24" s="69"/>
      <c r="AQ24" s="69" t="s">
        <v>286</v>
      </c>
      <c r="AR24" s="69"/>
      <c r="AS24" s="69"/>
      <c r="AT24" s="69"/>
      <c r="AU24" s="69"/>
      <c r="AV24" s="69"/>
      <c r="AX24" s="69" t="s">
        <v>287</v>
      </c>
      <c r="AY24" s="69"/>
      <c r="AZ24" s="69"/>
      <c r="BA24" s="69"/>
      <c r="BB24" s="69"/>
      <c r="BC24" s="69"/>
      <c r="BE24" s="69" t="s">
        <v>335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282</v>
      </c>
      <c r="C25" s="65" t="s">
        <v>312</v>
      </c>
      <c r="D25" s="65" t="s">
        <v>283</v>
      </c>
      <c r="E25" s="65" t="s">
        <v>315</v>
      </c>
      <c r="F25" s="65" t="s">
        <v>305</v>
      </c>
      <c r="H25" s="65"/>
      <c r="I25" s="65" t="s">
        <v>282</v>
      </c>
      <c r="J25" s="65" t="s">
        <v>312</v>
      </c>
      <c r="K25" s="65" t="s">
        <v>283</v>
      </c>
      <c r="L25" s="65" t="s">
        <v>315</v>
      </c>
      <c r="M25" s="65" t="s">
        <v>305</v>
      </c>
      <c r="O25" s="65"/>
      <c r="P25" s="65" t="s">
        <v>282</v>
      </c>
      <c r="Q25" s="65" t="s">
        <v>312</v>
      </c>
      <c r="R25" s="65" t="s">
        <v>283</v>
      </c>
      <c r="S25" s="65" t="s">
        <v>315</v>
      </c>
      <c r="T25" s="65" t="s">
        <v>305</v>
      </c>
      <c r="V25" s="65"/>
      <c r="W25" s="65" t="s">
        <v>282</v>
      </c>
      <c r="X25" s="65" t="s">
        <v>312</v>
      </c>
      <c r="Y25" s="65" t="s">
        <v>283</v>
      </c>
      <c r="Z25" s="65" t="s">
        <v>315</v>
      </c>
      <c r="AA25" s="65" t="s">
        <v>305</v>
      </c>
      <c r="AC25" s="65"/>
      <c r="AD25" s="65" t="s">
        <v>282</v>
      </c>
      <c r="AE25" s="65" t="s">
        <v>312</v>
      </c>
      <c r="AF25" s="65" t="s">
        <v>283</v>
      </c>
      <c r="AG25" s="65" t="s">
        <v>315</v>
      </c>
      <c r="AH25" s="65" t="s">
        <v>305</v>
      </c>
      <c r="AJ25" s="65"/>
      <c r="AK25" s="65" t="s">
        <v>282</v>
      </c>
      <c r="AL25" s="65" t="s">
        <v>312</v>
      </c>
      <c r="AM25" s="65" t="s">
        <v>283</v>
      </c>
      <c r="AN25" s="65" t="s">
        <v>315</v>
      </c>
      <c r="AO25" s="65" t="s">
        <v>305</v>
      </c>
      <c r="AQ25" s="65"/>
      <c r="AR25" s="65" t="s">
        <v>282</v>
      </c>
      <c r="AS25" s="65" t="s">
        <v>312</v>
      </c>
      <c r="AT25" s="65" t="s">
        <v>283</v>
      </c>
      <c r="AU25" s="65" t="s">
        <v>315</v>
      </c>
      <c r="AV25" s="65" t="s">
        <v>305</v>
      </c>
      <c r="AX25" s="65"/>
      <c r="AY25" s="65" t="s">
        <v>282</v>
      </c>
      <c r="AZ25" s="65" t="s">
        <v>312</v>
      </c>
      <c r="BA25" s="65" t="s">
        <v>283</v>
      </c>
      <c r="BB25" s="65" t="s">
        <v>315</v>
      </c>
      <c r="BC25" s="65" t="s">
        <v>305</v>
      </c>
      <c r="BE25" s="65"/>
      <c r="BF25" s="65" t="s">
        <v>282</v>
      </c>
      <c r="BG25" s="65" t="s">
        <v>312</v>
      </c>
      <c r="BH25" s="65" t="s">
        <v>283</v>
      </c>
      <c r="BI25" s="65" t="s">
        <v>315</v>
      </c>
      <c r="BJ25" s="65" t="s">
        <v>305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169.46360000000001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3.5399305999999999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2.6143317000000001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30.007210000000001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3.1564416999999998</v>
      </c>
      <c r="AJ26" s="65" t="s">
        <v>336</v>
      </c>
      <c r="AK26" s="65">
        <v>320</v>
      </c>
      <c r="AL26" s="65">
        <v>400</v>
      </c>
      <c r="AM26" s="65">
        <v>0</v>
      </c>
      <c r="AN26" s="65">
        <v>1000</v>
      </c>
      <c r="AO26" s="65">
        <v>1118.6605999999999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22.330089999999998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4.0469894000000002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1.3179008999999999</v>
      </c>
    </row>
    <row r="33" spans="1:68" x14ac:dyDescent="0.4">
      <c r="A33" s="70" t="s">
        <v>337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338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288</v>
      </c>
      <c r="W34" s="69"/>
      <c r="X34" s="69"/>
      <c r="Y34" s="69"/>
      <c r="Z34" s="69"/>
      <c r="AA34" s="69"/>
      <c r="AC34" s="69" t="s">
        <v>289</v>
      </c>
      <c r="AD34" s="69"/>
      <c r="AE34" s="69"/>
      <c r="AF34" s="69"/>
      <c r="AG34" s="69"/>
      <c r="AH34" s="69"/>
      <c r="AJ34" s="69" t="s">
        <v>290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282</v>
      </c>
      <c r="C35" s="65" t="s">
        <v>312</v>
      </c>
      <c r="D35" s="65" t="s">
        <v>283</v>
      </c>
      <c r="E35" s="65" t="s">
        <v>315</v>
      </c>
      <c r="F35" s="65" t="s">
        <v>305</v>
      </c>
      <c r="H35" s="65"/>
      <c r="I35" s="65" t="s">
        <v>282</v>
      </c>
      <c r="J35" s="65" t="s">
        <v>312</v>
      </c>
      <c r="K35" s="65" t="s">
        <v>283</v>
      </c>
      <c r="L35" s="65" t="s">
        <v>315</v>
      </c>
      <c r="M35" s="65" t="s">
        <v>305</v>
      </c>
      <c r="O35" s="65"/>
      <c r="P35" s="65" t="s">
        <v>282</v>
      </c>
      <c r="Q35" s="65" t="s">
        <v>312</v>
      </c>
      <c r="R35" s="65" t="s">
        <v>283</v>
      </c>
      <c r="S35" s="65" t="s">
        <v>315</v>
      </c>
      <c r="T35" s="65" t="s">
        <v>305</v>
      </c>
      <c r="V35" s="65"/>
      <c r="W35" s="65" t="s">
        <v>282</v>
      </c>
      <c r="X35" s="65" t="s">
        <v>312</v>
      </c>
      <c r="Y35" s="65" t="s">
        <v>283</v>
      </c>
      <c r="Z35" s="65" t="s">
        <v>315</v>
      </c>
      <c r="AA35" s="65" t="s">
        <v>305</v>
      </c>
      <c r="AC35" s="65"/>
      <c r="AD35" s="65" t="s">
        <v>282</v>
      </c>
      <c r="AE35" s="65" t="s">
        <v>312</v>
      </c>
      <c r="AF35" s="65" t="s">
        <v>283</v>
      </c>
      <c r="AG35" s="65" t="s">
        <v>315</v>
      </c>
      <c r="AH35" s="65" t="s">
        <v>305</v>
      </c>
      <c r="AJ35" s="65"/>
      <c r="AK35" s="65" t="s">
        <v>282</v>
      </c>
      <c r="AL35" s="65" t="s">
        <v>312</v>
      </c>
      <c r="AM35" s="65" t="s">
        <v>283</v>
      </c>
      <c r="AN35" s="65" t="s">
        <v>315</v>
      </c>
      <c r="AO35" s="65" t="s">
        <v>305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864.12334999999996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2154.0608000000002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10460.946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5687.5405000000001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254.35813999999999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236.11887999999999</v>
      </c>
    </row>
    <row r="43" spans="1:68" x14ac:dyDescent="0.4">
      <c r="A43" s="70" t="s">
        <v>291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292</v>
      </c>
      <c r="B44" s="69"/>
      <c r="C44" s="69"/>
      <c r="D44" s="69"/>
      <c r="E44" s="69"/>
      <c r="F44" s="69"/>
      <c r="H44" s="69" t="s">
        <v>293</v>
      </c>
      <c r="I44" s="69"/>
      <c r="J44" s="69"/>
      <c r="K44" s="69"/>
      <c r="L44" s="69"/>
      <c r="M44" s="69"/>
      <c r="O44" s="69" t="s">
        <v>339</v>
      </c>
      <c r="P44" s="69"/>
      <c r="Q44" s="69"/>
      <c r="R44" s="69"/>
      <c r="S44" s="69"/>
      <c r="T44" s="69"/>
      <c r="V44" s="69" t="s">
        <v>294</v>
      </c>
      <c r="W44" s="69"/>
      <c r="X44" s="69"/>
      <c r="Y44" s="69"/>
      <c r="Z44" s="69"/>
      <c r="AA44" s="69"/>
      <c r="AC44" s="69" t="s">
        <v>340</v>
      </c>
      <c r="AD44" s="69"/>
      <c r="AE44" s="69"/>
      <c r="AF44" s="69"/>
      <c r="AG44" s="69"/>
      <c r="AH44" s="69"/>
      <c r="AJ44" s="69" t="s">
        <v>295</v>
      </c>
      <c r="AK44" s="69"/>
      <c r="AL44" s="69"/>
      <c r="AM44" s="69"/>
      <c r="AN44" s="69"/>
      <c r="AO44" s="69"/>
      <c r="AQ44" s="69" t="s">
        <v>341</v>
      </c>
      <c r="AR44" s="69"/>
      <c r="AS44" s="69"/>
      <c r="AT44" s="69"/>
      <c r="AU44" s="69"/>
      <c r="AV44" s="69"/>
      <c r="AX44" s="69" t="s">
        <v>296</v>
      </c>
      <c r="AY44" s="69"/>
      <c r="AZ44" s="69"/>
      <c r="BA44" s="69"/>
      <c r="BB44" s="69"/>
      <c r="BC44" s="69"/>
      <c r="BE44" s="69" t="s">
        <v>297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282</v>
      </c>
      <c r="C45" s="65" t="s">
        <v>312</v>
      </c>
      <c r="D45" s="65" t="s">
        <v>283</v>
      </c>
      <c r="E45" s="65" t="s">
        <v>315</v>
      </c>
      <c r="F45" s="65" t="s">
        <v>305</v>
      </c>
      <c r="H45" s="65"/>
      <c r="I45" s="65" t="s">
        <v>282</v>
      </c>
      <c r="J45" s="65" t="s">
        <v>312</v>
      </c>
      <c r="K45" s="65" t="s">
        <v>283</v>
      </c>
      <c r="L45" s="65" t="s">
        <v>315</v>
      </c>
      <c r="M45" s="65" t="s">
        <v>305</v>
      </c>
      <c r="O45" s="65"/>
      <c r="P45" s="65" t="s">
        <v>282</v>
      </c>
      <c r="Q45" s="65" t="s">
        <v>312</v>
      </c>
      <c r="R45" s="65" t="s">
        <v>283</v>
      </c>
      <c r="S45" s="65" t="s">
        <v>315</v>
      </c>
      <c r="T45" s="65" t="s">
        <v>305</v>
      </c>
      <c r="V45" s="65"/>
      <c r="W45" s="65" t="s">
        <v>282</v>
      </c>
      <c r="X45" s="65" t="s">
        <v>312</v>
      </c>
      <c r="Y45" s="65" t="s">
        <v>283</v>
      </c>
      <c r="Z45" s="65" t="s">
        <v>315</v>
      </c>
      <c r="AA45" s="65" t="s">
        <v>305</v>
      </c>
      <c r="AC45" s="65"/>
      <c r="AD45" s="65" t="s">
        <v>282</v>
      </c>
      <c r="AE45" s="65" t="s">
        <v>312</v>
      </c>
      <c r="AF45" s="65" t="s">
        <v>283</v>
      </c>
      <c r="AG45" s="65" t="s">
        <v>315</v>
      </c>
      <c r="AH45" s="65" t="s">
        <v>305</v>
      </c>
      <c r="AJ45" s="65"/>
      <c r="AK45" s="65" t="s">
        <v>282</v>
      </c>
      <c r="AL45" s="65" t="s">
        <v>312</v>
      </c>
      <c r="AM45" s="65" t="s">
        <v>283</v>
      </c>
      <c r="AN45" s="65" t="s">
        <v>315</v>
      </c>
      <c r="AO45" s="65" t="s">
        <v>305</v>
      </c>
      <c r="AQ45" s="65"/>
      <c r="AR45" s="65" t="s">
        <v>282</v>
      </c>
      <c r="AS45" s="65" t="s">
        <v>312</v>
      </c>
      <c r="AT45" s="65" t="s">
        <v>283</v>
      </c>
      <c r="AU45" s="65" t="s">
        <v>315</v>
      </c>
      <c r="AV45" s="65" t="s">
        <v>305</v>
      </c>
      <c r="AX45" s="65"/>
      <c r="AY45" s="65" t="s">
        <v>282</v>
      </c>
      <c r="AZ45" s="65" t="s">
        <v>312</v>
      </c>
      <c r="BA45" s="65" t="s">
        <v>283</v>
      </c>
      <c r="BB45" s="65" t="s">
        <v>315</v>
      </c>
      <c r="BC45" s="65" t="s">
        <v>305</v>
      </c>
      <c r="BE45" s="65"/>
      <c r="BF45" s="65" t="s">
        <v>282</v>
      </c>
      <c r="BG45" s="65" t="s">
        <v>312</v>
      </c>
      <c r="BH45" s="65" t="s">
        <v>283</v>
      </c>
      <c r="BI45" s="65" t="s">
        <v>315</v>
      </c>
      <c r="BJ45" s="65" t="s">
        <v>305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33.539287999999999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24.976927</v>
      </c>
      <c r="O46" s="65" t="s">
        <v>298</v>
      </c>
      <c r="P46" s="65">
        <v>600</v>
      </c>
      <c r="Q46" s="65">
        <v>800</v>
      </c>
      <c r="R46" s="65">
        <v>0</v>
      </c>
      <c r="S46" s="65">
        <v>10000</v>
      </c>
      <c r="T46" s="65">
        <v>1089.7157999999999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4.6755276999999998E-2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6.0879339999999997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174.16968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157.10672</v>
      </c>
      <c r="AX46" s="65" t="s">
        <v>342</v>
      </c>
      <c r="AY46" s="65"/>
      <c r="AZ46" s="65"/>
      <c r="BA46" s="65"/>
      <c r="BB46" s="65"/>
      <c r="BC46" s="65"/>
      <c r="BE46" s="65" t="s">
        <v>299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343</v>
      </c>
      <c r="B2" s="61" t="s">
        <v>344</v>
      </c>
      <c r="C2" s="61" t="s">
        <v>300</v>
      </c>
      <c r="D2" s="61">
        <v>52</v>
      </c>
      <c r="E2" s="61">
        <v>3860.9612000000002</v>
      </c>
      <c r="F2" s="61">
        <v>488.43988000000002</v>
      </c>
      <c r="G2" s="61">
        <v>87.550120000000007</v>
      </c>
      <c r="H2" s="61">
        <v>31.966799000000002</v>
      </c>
      <c r="I2" s="61">
        <v>55.583317000000001</v>
      </c>
      <c r="J2" s="61">
        <v>136.21690000000001</v>
      </c>
      <c r="K2" s="61">
        <v>62.855483999999997</v>
      </c>
      <c r="L2" s="61">
        <v>73.361419999999995</v>
      </c>
      <c r="M2" s="61">
        <v>44.581539999999997</v>
      </c>
      <c r="N2" s="61">
        <v>3.0268776000000002</v>
      </c>
      <c r="O2" s="61">
        <v>23.234245000000001</v>
      </c>
      <c r="P2" s="61">
        <v>1819.0594000000001</v>
      </c>
      <c r="Q2" s="61">
        <v>45.253337999999999</v>
      </c>
      <c r="R2" s="61">
        <v>1106.7538999999999</v>
      </c>
      <c r="S2" s="61">
        <v>115.84242</v>
      </c>
      <c r="T2" s="61">
        <v>11890.941000000001</v>
      </c>
      <c r="U2" s="61">
        <v>4.102252</v>
      </c>
      <c r="V2" s="61">
        <v>26.205444</v>
      </c>
      <c r="W2" s="61">
        <v>653.52686000000006</v>
      </c>
      <c r="X2" s="61">
        <v>169.46360000000001</v>
      </c>
      <c r="Y2" s="61">
        <v>3.5399305999999999</v>
      </c>
      <c r="Z2" s="61">
        <v>2.6143317000000001</v>
      </c>
      <c r="AA2" s="61">
        <v>30.007210000000001</v>
      </c>
      <c r="AB2" s="61">
        <v>3.1564416999999998</v>
      </c>
      <c r="AC2" s="61">
        <v>1118.6605999999999</v>
      </c>
      <c r="AD2" s="61">
        <v>22.330089999999998</v>
      </c>
      <c r="AE2" s="61">
        <v>4.0469894000000002</v>
      </c>
      <c r="AF2" s="61">
        <v>1.3179008999999999</v>
      </c>
      <c r="AG2" s="61">
        <v>864.12334999999996</v>
      </c>
      <c r="AH2" s="61">
        <v>560.35284000000001</v>
      </c>
      <c r="AI2" s="61">
        <v>303.77050000000003</v>
      </c>
      <c r="AJ2" s="61">
        <v>2154.0608000000002</v>
      </c>
      <c r="AK2" s="61">
        <v>10460.946</v>
      </c>
      <c r="AL2" s="61">
        <v>254.35813999999999</v>
      </c>
      <c r="AM2" s="61">
        <v>5687.5405000000001</v>
      </c>
      <c r="AN2" s="61">
        <v>236.11887999999999</v>
      </c>
      <c r="AO2" s="61">
        <v>33.539287999999999</v>
      </c>
      <c r="AP2" s="61">
        <v>21.268196</v>
      </c>
      <c r="AQ2" s="61">
        <v>12.271091</v>
      </c>
      <c r="AR2" s="61">
        <v>24.976927</v>
      </c>
      <c r="AS2" s="61">
        <v>1089.7157999999999</v>
      </c>
      <c r="AT2" s="61">
        <v>4.6755276999999998E-2</v>
      </c>
      <c r="AU2" s="61">
        <v>6.0879339999999997</v>
      </c>
      <c r="AV2" s="61">
        <v>174.16968</v>
      </c>
      <c r="AW2" s="61">
        <v>157.10672</v>
      </c>
      <c r="AX2" s="61">
        <v>0.36408647999999999</v>
      </c>
      <c r="AY2" s="61">
        <v>3.2839425000000002</v>
      </c>
      <c r="AZ2" s="61">
        <v>392.38535000000002</v>
      </c>
      <c r="BA2" s="61">
        <v>74.349680000000006</v>
      </c>
      <c r="BB2" s="61">
        <v>25.003644999999999</v>
      </c>
      <c r="BC2" s="61">
        <v>27.933689999999999</v>
      </c>
      <c r="BD2" s="61">
        <v>21.408073000000002</v>
      </c>
      <c r="BE2" s="61">
        <v>1.6669613999999999</v>
      </c>
      <c r="BF2" s="61">
        <v>9.3836019999999998</v>
      </c>
      <c r="BG2" s="61">
        <v>6.9387240000000003E-3</v>
      </c>
      <c r="BH2" s="61">
        <v>3.4139722999999997E-2</v>
      </c>
      <c r="BI2" s="61">
        <v>2.5561277E-2</v>
      </c>
      <c r="BJ2" s="61">
        <v>0.12709166</v>
      </c>
      <c r="BK2" s="61">
        <v>5.3374800000000001E-4</v>
      </c>
      <c r="BL2" s="61">
        <v>0.54983103</v>
      </c>
      <c r="BM2" s="61">
        <v>6.4847903000000002</v>
      </c>
      <c r="BN2" s="61">
        <v>1.8964303</v>
      </c>
      <c r="BO2" s="61">
        <v>95.648859999999999</v>
      </c>
      <c r="BP2" s="61">
        <v>18.107914000000001</v>
      </c>
      <c r="BQ2" s="61">
        <v>32.444389999999999</v>
      </c>
      <c r="BR2" s="61">
        <v>111.4149</v>
      </c>
      <c r="BS2" s="61">
        <v>32.744613999999999</v>
      </c>
      <c r="BT2" s="61">
        <v>23.354901999999999</v>
      </c>
      <c r="BU2" s="61">
        <v>2.1035029E-2</v>
      </c>
      <c r="BV2" s="61">
        <v>5.5262249999999999E-2</v>
      </c>
      <c r="BW2" s="61">
        <v>1.4937662</v>
      </c>
      <c r="BX2" s="61">
        <v>2.0030264999999998</v>
      </c>
      <c r="BY2" s="61">
        <v>0.20781068999999999</v>
      </c>
      <c r="BZ2" s="61">
        <v>1.8051242E-3</v>
      </c>
      <c r="CA2" s="61">
        <v>0.69560619999999995</v>
      </c>
      <c r="CB2" s="61">
        <v>2.5830708000000001E-2</v>
      </c>
      <c r="CC2" s="61">
        <v>0.20496343</v>
      </c>
      <c r="CD2" s="61">
        <v>1.5385104000000001</v>
      </c>
      <c r="CE2" s="61">
        <v>8.3351789999999995E-2</v>
      </c>
      <c r="CF2" s="61">
        <v>0.3093321</v>
      </c>
      <c r="CG2" s="61">
        <v>4.9500000000000003E-7</v>
      </c>
      <c r="CH2" s="61">
        <v>3.9684360000000002E-2</v>
      </c>
      <c r="CI2" s="61">
        <v>2.5329929999999999E-3</v>
      </c>
      <c r="CJ2" s="61">
        <v>3.1337980000000001</v>
      </c>
      <c r="CK2" s="61">
        <v>2.1077757999999999E-2</v>
      </c>
      <c r="CL2" s="61">
        <v>0.34465544999999997</v>
      </c>
      <c r="CM2" s="61">
        <v>5.7971399999999997</v>
      </c>
      <c r="CN2" s="61">
        <v>4513.3980000000001</v>
      </c>
      <c r="CO2" s="61">
        <v>7722.6845999999996</v>
      </c>
      <c r="CP2" s="61">
        <v>4947.1787000000004</v>
      </c>
      <c r="CQ2" s="61">
        <v>1591.655</v>
      </c>
      <c r="CR2" s="61">
        <v>862.13806</v>
      </c>
      <c r="CS2" s="61">
        <v>811.73694</v>
      </c>
      <c r="CT2" s="61">
        <v>4521.8936000000003</v>
      </c>
      <c r="CU2" s="61">
        <v>2732.1046999999999</v>
      </c>
      <c r="CV2" s="61">
        <v>2579.2163</v>
      </c>
      <c r="CW2" s="61">
        <v>3216.5592999999999</v>
      </c>
      <c r="CX2" s="61">
        <v>878.94460000000004</v>
      </c>
      <c r="CY2" s="61">
        <v>5684.5010000000002</v>
      </c>
      <c r="CZ2" s="61">
        <v>2991.2026000000001</v>
      </c>
      <c r="DA2" s="61">
        <v>6951.5977000000003</v>
      </c>
      <c r="DB2" s="61">
        <v>6601.1787000000004</v>
      </c>
      <c r="DC2" s="61">
        <v>10047.654</v>
      </c>
      <c r="DD2" s="61">
        <v>14769.352000000001</v>
      </c>
      <c r="DE2" s="61">
        <v>3686.3777</v>
      </c>
      <c r="DF2" s="61">
        <v>7097.7617</v>
      </c>
      <c r="DG2" s="61">
        <v>3615.9348</v>
      </c>
      <c r="DH2" s="61">
        <v>92.993470000000002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74.349680000000006</v>
      </c>
      <c r="B6">
        <f>BB2</f>
        <v>25.003644999999999</v>
      </c>
      <c r="C6">
        <f>BC2</f>
        <v>27.933689999999999</v>
      </c>
      <c r="D6">
        <f>BD2</f>
        <v>21.408073000000002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24712</v>
      </c>
      <c r="C2" s="56">
        <f ca="1">YEAR(TODAY())-YEAR(B2)+IF(TODAY()&gt;=DATE(YEAR(TODAY()),MONTH(B2),DAY(B2)),0,-1)</f>
        <v>52</v>
      </c>
      <c r="E2" s="52">
        <v>173</v>
      </c>
      <c r="F2" s="53" t="s">
        <v>39</v>
      </c>
      <c r="G2" s="52">
        <v>72</v>
      </c>
      <c r="H2" s="51" t="s">
        <v>41</v>
      </c>
      <c r="I2" s="72">
        <f>ROUND(G3/E3^2,1)</f>
        <v>24.1</v>
      </c>
    </row>
    <row r="3" spans="1:9" x14ac:dyDescent="0.4">
      <c r="E3" s="51">
        <f>E2/100</f>
        <v>1.73</v>
      </c>
      <c r="F3" s="51" t="s">
        <v>40</v>
      </c>
      <c r="G3" s="51">
        <f>G2</f>
        <v>72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이성구, ID : H1800014)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20일 13:14:54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43963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52</v>
      </c>
      <c r="G12" s="137"/>
      <c r="H12" s="137"/>
      <c r="I12" s="137"/>
      <c r="K12" s="128">
        <f>'개인정보 및 신체계측 입력'!E2</f>
        <v>173</v>
      </c>
      <c r="L12" s="129"/>
      <c r="M12" s="122">
        <f>'개인정보 및 신체계측 입력'!G2</f>
        <v>72</v>
      </c>
      <c r="N12" s="123"/>
      <c r="O12" s="118" t="s">
        <v>271</v>
      </c>
      <c r="P12" s="112"/>
      <c r="Q12" s="115">
        <f>'개인정보 및 신체계측 입력'!I2</f>
        <v>24.1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이성구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68.581000000000003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12.292999999999999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19.126000000000001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7.9</v>
      </c>
      <c r="L72" s="36" t="s">
        <v>53</v>
      </c>
      <c r="M72" s="36">
        <f>ROUND('DRIs DATA'!K8,1)</f>
        <v>6.2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147.57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218.38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169.46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210.43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108.02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697.4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335.39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2020-05-20T06:12:34Z</dcterms:modified>
</cp:coreProperties>
</file>