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92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<sst xmlns="http://schemas.openxmlformats.org/spreadsheetml/2006/main" count="692" uniqueCount="337">
  <si>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</si>
  <si>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</si>
  <si>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</si>
  <si>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</si>
  <si>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</si>
  <si>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</si>
  <si>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</si>
  <si>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</si>
  <si>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</si>
  <si>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</si>
  <si>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</si>
  <si>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</si>
  <si>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</si>
  <si>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</si>
  <si>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</si>
  <si>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</si>
  <si>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</si>
  <si>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</si>
  <si>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</si>
  <si>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</si>
  <si>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</si>
  <si>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</si>
  <si>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</si>
  <si>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</si>
  <si>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</si>
  <si>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</si>
  <si>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</si>
  <si>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</si>
  <si>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</si>
  <si>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</si>
  <si>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</si>
  <si>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</si>
  <si>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</si>
  <si>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</si>
  <si>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</si>
  <si>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</si>
  <si>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</si>
  <si>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</si>
  <si>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</si>
  <si>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</si>
  <si>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</si>
  <si>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</si>
  <si>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</si>
  <si>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</si>
  <si>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</si>
  <si>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</si>
  <si>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</si>
  <si>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</si>
  <si>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</si>
  <si>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</si>
  <si>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</si>
  <si>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</si>
  <si>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</si>
  <si>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</si>
  <si>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</si>
  <si>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</si>
  <si>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</si>
  <si>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</si>
  <si>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</si>
  <si>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</si>
  <si>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</si>
  <si>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</si>
  <si>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</si>
  <si>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</si>
  <si>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</si>
  <si>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</si>
  <si>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</si>
  <si>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</si>
  <si>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</si>
  <si>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</si>
  <si>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</si>
  <si>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</si>
  <si>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</si>
  <si>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</si>
  <si>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</si>
  <si>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</si>
  <si>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</si>
  <si>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</si>
  <si>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</si>
  <si>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</si>
  <si>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</si>
  <si>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</si>
  <si>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</si>
  <si>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</si>
  <si>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</si>
  <si>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</si>
  <si>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</si>
  <si>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</si>
  <si>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</si>
  <si>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</si>
  <si>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</si>
  <si>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</si>
  <si>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</si>
  <si>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</si>
  <si>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</si>
  <si>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</si>
  <si>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</si>
  <si>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</si>
  <si>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</si>
  <si>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</si>
  <si>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</si>
  <si>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</si>
  <si>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</si>
  <si>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</si>
  <si>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</si>
  <si>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</si>
  <si>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</si>
  <si>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</si>
  <si>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</si>
  <si>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</si>
  <si>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</si>
  <si>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</si>
  <si>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</si>
  <si>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</si>
  <si>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</si>
  <si>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</si>
  <si>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</si>
  <si>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</si>
  <si>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</si>
  <si>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</si>
  <si>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</si>
  <si>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</si>
  <si>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</si>
  <si>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</si>
  <si>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</si>
  <si>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</si>
  <si>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</si>
  <si>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</si>
  <si>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</si>
  <si>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</si>
  <si>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</si>
  <si>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</si>
  <si>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</si>
  <si>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</si>
  <si>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</si>
  <si>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</si>
  <si>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</si>
  <si>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</si>
  <si>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</si>
  <si>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</si>
  <si>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</si>
  <si>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</si>
  <si>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</si>
  <si>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</si>
  <si>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</si>
  <si>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</si>
  <si>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</si>
  <si>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</si>
  <si>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</si>
  <si>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</si>
  <si>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</si>
  <si>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</si>
  <si>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</si>
  <si>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</si>
  <si>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</si>
  <si>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</si>
  <si>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</si>
  <si>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</si>
  <si>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</si>
  <si>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</si>
  <si>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</si>
  <si>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</si>
  <si>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</si>
  <si>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</si>
  <si>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</si>
  <si>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</si>
  <si>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</si>
  <si>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</si>
  <si>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</si>
  <si>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</si>
  <si>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</si>
  <si>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</si>
  <si>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</si>
  <si>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</si>
  <si>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</si>
  <si>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</si>
  <si>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</si>
  <si>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</si>
  <si>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</si>
  <si>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</si>
  <si>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</si>
  <si>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</si>
  <si>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</si>
  <si>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</si>
  <si>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</si>
  <si>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</si>
  <si>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</si>
  <si>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</si>
  <si>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</si>
  <si>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</si>
  <si>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</si>
  <si>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</si>
  <si>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</si>
  <si>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</si>
  <si>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</si>
  <si>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</si>
  <si>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</si>
  <si>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</si>
  <si>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</si>
  <si>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</si>
  <si>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</si>
  <si>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</si>
  <si>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</si>
  <si>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</si>
  <si>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</si>
  <si>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</si>
  <si>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</si>
  <si>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</si>
  <si>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</si>
  <si>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</si>
  <si>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</si>
  <si>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</si>
  <si>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</si>
  <si>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</si>
  <si>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</si>
  <si>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</si>
  <si>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</si>
  <si>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</si>
  <si>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</si>
  <si>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</si>
  <si>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</si>
  <si>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</si>
  <si>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</si>
  <si>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</si>
  <si>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</si>
  <si>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</si>
  <si>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</si>
  <si>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</si>
  <si>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</si>
  <si>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</si>
  <si>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</si>
  <si>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</si>
  <si>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</si>
  <si>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</si>
  <si>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</si>
  <si>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</si>
  <si>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</si>
  <si>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</si>
  <si>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</si>
  <si>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</si>
  <si>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</si>
  <si>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</si>
  <si>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</si>
  <si>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</si>
  <si>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</si>
  <si>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</si>
  <si>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</si>
  <si>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</si>
  <si>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</si>
  <si>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</si>
  <si>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</si>
  <si>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</si>
  <si>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</si>
  <si>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</si>
  <si>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</si>
  <si>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</si>
  <si>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</si>
  <si>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</si>
  <si>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</si>
  <si>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</si>
  <si>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</si>
  <si>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</si>
  <si>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</si>
  <si>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</si>
  <si>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</si>
  <si>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</si>
  <si>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</si>
  <si>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</si>
  <si>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</si>
  <si>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</si>
  <si>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</si>
  <si>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</si>
  <si>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</si>
  <si>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</si>
  <si>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</si>
  <si>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</si>
  <si>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</si>
  <si>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</si>
  <si>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</si>
  <si>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</si>
  <si>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</si>
  <si>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</si>
  <si>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</si>
  <si>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</si>
  <si>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</si>
  <si>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</si>
  <si>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</si>
  <si>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</si>
  <si>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</si>
  <si>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</si>
  <si>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</si>
  <si>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</si>
  <si>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</si>
  <si>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</si>
  <si>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</si>
  <si>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</si>
  <si>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</si>
  <si>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</si>
  <si>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</si>
  <si>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</si>
  <si>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</si>
  <si>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</si>
  <si>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</si>
  <si>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</si>
  <si>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</si>
  <si>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</si>
  <si>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</si>
  <si>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</si>
  <si>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</si>
  <si>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</si>
  <si>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</si>
  <si>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</si>
  <si>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</si>
  <si>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</si>
  <si>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</si>
  <si>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</si>
  <si>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</si>
  <si>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M</t>
  </si>
  <si>
    <t>(설문지 : FFQ 95문항 설문지, 사용자 : 정현수, ID : H1800015)</t>
  </si>
  <si>
    <t>2020년 05월 20일 13:15:50</t>
  </si>
  <si>
    <t>열량영양소</t>
    <phoneticPr fontId="1" type="noConversion"/>
  </si>
  <si>
    <t>n-6불포화</t>
    <phoneticPr fontId="1" type="noConversion"/>
  </si>
  <si>
    <t>권장섭취량</t>
    <phoneticPr fontId="1" type="noConversion"/>
  </si>
  <si>
    <t>섭취비율</t>
    <phoneticPr fontId="1" type="noConversion"/>
  </si>
  <si>
    <t>비타민A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</si>
  <si>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</si>
  <si>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</si>
  <si>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</si>
  <si>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</si>
  <si>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</si>
  <si>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</si>
  <si>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</si>
  <si>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</si>
  <si>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</si>
  <si>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</si>
  <si>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H1800015</t>
  </si>
  <si>
    <t>정현수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</si>
</sst>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48.434350000000002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16376"/>
        <c:axId val="679016768"/>
      </c:barChart>
      <c:catAx>
        <c:axId val="67901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16768"/>
        <c:crosses val="autoZero"/>
        <c:auto val="1"/>
        <c:lblAlgn val="ctr"/>
        <c:lblOffset val="100"/>
        <c:noMultiLvlLbl val="0"/>
      </c:catAx>
      <c:valAx>
        <c:axId val="67901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1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1.8402573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26960"/>
        <c:axId val="679027352"/>
      </c:barChart>
      <c:catAx>
        <c:axId val="67902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27352"/>
        <c:crosses val="autoZero"/>
        <c:auto val="1"/>
        <c:lblAlgn val="ctr"/>
        <c:lblOffset val="100"/>
        <c:noMultiLvlLbl val="0"/>
      </c:catAx>
      <c:valAx>
        <c:axId val="67902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2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0.58998589999999995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28136"/>
        <c:axId val="679028528"/>
      </c:barChart>
      <c:catAx>
        <c:axId val="67902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28528"/>
        <c:crosses val="autoZero"/>
        <c:auto val="1"/>
        <c:lblAlgn val="ctr"/>
        <c:lblOffset val="100"/>
        <c:noMultiLvlLbl val="0"/>
      </c:catAx>
      <c:valAx>
        <c:axId val="67902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2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829.26930000000004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29312"/>
        <c:axId val="679029704"/>
      </c:barChart>
      <c:catAx>
        <c:axId val="67902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29704"/>
        <c:crosses val="autoZero"/>
        <c:auto val="1"/>
        <c:lblAlgn val="ctr"/>
        <c:lblOffset val="100"/>
        <c:noMultiLvlLbl val="0"/>
      </c:catAx>
      <c:valAx>
        <c:axId val="67902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2775.0473999999999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30488"/>
        <c:axId val="679030880"/>
      </c:barChart>
      <c:catAx>
        <c:axId val="67903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30880"/>
        <c:crosses val="autoZero"/>
        <c:auto val="1"/>
        <c:lblAlgn val="ctr"/>
        <c:lblOffset val="100"/>
        <c:noMultiLvlLbl val="0"/>
      </c:catAx>
      <c:valAx>
        <c:axId val="679030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3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83.157030000000006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31664"/>
        <c:axId val="679032056"/>
      </c:barChart>
      <c:catAx>
        <c:axId val="67903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32056"/>
        <c:crosses val="autoZero"/>
        <c:auto val="1"/>
        <c:lblAlgn val="ctr"/>
        <c:lblOffset val="100"/>
        <c:noMultiLvlLbl val="0"/>
      </c:catAx>
      <c:valAx>
        <c:axId val="67903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3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53.431525999999998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32840"/>
        <c:axId val="679033232"/>
      </c:barChart>
      <c:catAx>
        <c:axId val="67903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33232"/>
        <c:crosses val="autoZero"/>
        <c:auto val="1"/>
        <c:lblAlgn val="ctr"/>
        <c:lblOffset val="100"/>
        <c:noMultiLvlLbl val="0"/>
      </c:catAx>
      <c:valAx>
        <c:axId val="67903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3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9.3800489999999996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34016"/>
        <c:axId val="679034408"/>
      </c:barChart>
      <c:catAx>
        <c:axId val="67903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34408"/>
        <c:crosses val="autoZero"/>
        <c:auto val="1"/>
        <c:lblAlgn val="ctr"/>
        <c:lblOffset val="100"/>
        <c:noMultiLvlLbl val="0"/>
      </c:catAx>
      <c:valAx>
        <c:axId val="679034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788.40020000000004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35192"/>
        <c:axId val="679035584"/>
      </c:barChart>
      <c:catAx>
        <c:axId val="67903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35584"/>
        <c:crosses val="autoZero"/>
        <c:auto val="1"/>
        <c:lblAlgn val="ctr"/>
        <c:lblOffset val="100"/>
        <c:noMultiLvlLbl val="0"/>
      </c:catAx>
      <c:valAx>
        <c:axId val="6790355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3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5.1342007000000002E-2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36368"/>
        <c:axId val="679036760"/>
      </c:barChart>
      <c:catAx>
        <c:axId val="67903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36760"/>
        <c:crosses val="autoZero"/>
        <c:auto val="1"/>
        <c:lblAlgn val="ctr"/>
        <c:lblOffset val="100"/>
        <c:noMultiLvlLbl val="0"/>
      </c:catAx>
      <c:valAx>
        <c:axId val="67903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3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2.9292748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37544"/>
        <c:axId val="679037936"/>
      </c:barChart>
      <c:catAx>
        <c:axId val="67903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37936"/>
        <c:crosses val="autoZero"/>
        <c:auto val="1"/>
        <c:lblAlgn val="ctr"/>
        <c:lblOffset val="100"/>
        <c:noMultiLvlLbl val="0"/>
      </c:catAx>
      <c:valAx>
        <c:axId val="679037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3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24.759266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17552"/>
        <c:axId val="679017944"/>
      </c:barChart>
      <c:catAx>
        <c:axId val="67901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17944"/>
        <c:crosses val="autoZero"/>
        <c:auto val="1"/>
        <c:lblAlgn val="ctr"/>
        <c:lblOffset val="100"/>
        <c:noMultiLvlLbl val="0"/>
      </c:catAx>
      <c:valAx>
        <c:axId val="679017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1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87.262649999999994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39112"/>
        <c:axId val="679039504"/>
      </c:barChart>
      <c:catAx>
        <c:axId val="67903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39504"/>
        <c:crosses val="autoZero"/>
        <c:auto val="1"/>
        <c:lblAlgn val="ctr"/>
        <c:lblOffset val="100"/>
        <c:noMultiLvlLbl val="0"/>
      </c:catAx>
      <c:valAx>
        <c:axId val="67903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65.716489999999993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39896"/>
        <c:axId val="679040288"/>
      </c:barChart>
      <c:catAx>
        <c:axId val="67903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40288"/>
        <c:crosses val="autoZero"/>
        <c:auto val="1"/>
        <c:lblAlgn val="ctr"/>
        <c:lblOffset val="100"/>
        <c:noMultiLvlLbl val="0"/>
      </c:catAx>
      <c:valAx>
        <c:axId val="67904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3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15.897</c:v>
                </c:pt>
                <c:pt idx="1">
                  <c:v>6.891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9041072"/>
        <c:axId val="679041464"/>
      </c:barChart>
      <c:catAx>
        <c:axId val="67904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41464"/>
        <c:crosses val="autoZero"/>
        <c:auto val="1"/>
        <c:lblAlgn val="ctr"/>
        <c:lblOffset val="100"/>
        <c:noMultiLvlLbl val="0"/>
      </c:catAx>
      <c:valAx>
        <c:axId val="67904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4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4.4442139999999997</c:v>
                </c:pt>
                <c:pt idx="1">
                  <c:v>6.03064</c:v>
                </c:pt>
                <c:pt idx="2">
                  <c:v>7.8539289999999999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548.47389999999996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42640"/>
        <c:axId val="680817880"/>
      </c:barChart>
      <c:catAx>
        <c:axId val="67904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17880"/>
        <c:crosses val="autoZero"/>
        <c:auto val="1"/>
        <c:lblAlgn val="ctr"/>
        <c:lblOffset val="100"/>
        <c:noMultiLvlLbl val="0"/>
      </c:catAx>
      <c:valAx>
        <c:axId val="680817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4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15.626823999999999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819056"/>
        <c:axId val="680819448"/>
      </c:barChart>
      <c:catAx>
        <c:axId val="68081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19448"/>
        <c:crosses val="autoZero"/>
        <c:auto val="1"/>
        <c:lblAlgn val="ctr"/>
        <c:lblOffset val="100"/>
        <c:noMultiLvlLbl val="0"/>
      </c:catAx>
      <c:valAx>
        <c:axId val="6808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81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77.363</c:v>
                </c:pt>
                <c:pt idx="1">
                  <c:v>8.3849999999999998</c:v>
                </c:pt>
                <c:pt idx="2">
                  <c:v>14.252000000000001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0820232"/>
        <c:axId val="680821408"/>
      </c:barChart>
      <c:catAx>
        <c:axId val="6808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21408"/>
        <c:crosses val="autoZero"/>
        <c:auto val="1"/>
        <c:lblAlgn val="ctr"/>
        <c:lblOffset val="100"/>
        <c:noMultiLvlLbl val="0"/>
      </c:catAx>
      <c:valAx>
        <c:axId val="68082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8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1507.7327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826896"/>
        <c:axId val="680829248"/>
      </c:barChart>
      <c:catAx>
        <c:axId val="68082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29248"/>
        <c:crosses val="autoZero"/>
        <c:auto val="1"/>
        <c:lblAlgn val="ctr"/>
        <c:lblOffset val="100"/>
        <c:noMultiLvlLbl val="0"/>
      </c:catAx>
      <c:valAx>
        <c:axId val="680829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82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89.71096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828856"/>
        <c:axId val="680829640"/>
      </c:barChart>
      <c:catAx>
        <c:axId val="68082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29640"/>
        <c:crosses val="autoZero"/>
        <c:auto val="1"/>
        <c:lblAlgn val="ctr"/>
        <c:lblOffset val="100"/>
        <c:noMultiLvlLbl val="0"/>
      </c:catAx>
      <c:valAx>
        <c:axId val="680829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82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385.73759999999999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828464"/>
        <c:axId val="680830032"/>
      </c:barChart>
      <c:catAx>
        <c:axId val="68082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30032"/>
        <c:crosses val="autoZero"/>
        <c:auto val="1"/>
        <c:lblAlgn val="ctr"/>
        <c:lblOffset val="100"/>
        <c:noMultiLvlLbl val="0"/>
      </c:catAx>
      <c:valAx>
        <c:axId val="68083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82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4.6561903999999998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18728"/>
        <c:axId val="679019120"/>
      </c:barChart>
      <c:catAx>
        <c:axId val="6790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19120"/>
        <c:crosses val="autoZero"/>
        <c:auto val="1"/>
        <c:lblAlgn val="ctr"/>
        <c:lblOffset val="100"/>
        <c:noMultiLvlLbl val="0"/>
      </c:catAx>
      <c:valAx>
        <c:axId val="6790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6542.7515000000003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817488"/>
        <c:axId val="680840224"/>
      </c:barChart>
      <c:catAx>
        <c:axId val="68081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40224"/>
        <c:crosses val="autoZero"/>
        <c:auto val="1"/>
        <c:lblAlgn val="ctr"/>
        <c:lblOffset val="100"/>
        <c:noMultiLvlLbl val="0"/>
      </c:catAx>
      <c:valAx>
        <c:axId val="68084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81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10.556773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839832"/>
        <c:axId val="680841008"/>
      </c:barChart>
      <c:catAx>
        <c:axId val="68083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41008"/>
        <c:crosses val="autoZero"/>
        <c:auto val="1"/>
        <c:lblAlgn val="ctr"/>
        <c:lblOffset val="100"/>
        <c:noMultiLvlLbl val="0"/>
      </c:catAx>
      <c:valAx>
        <c:axId val="68084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83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1.8261231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841792"/>
        <c:axId val="680842968"/>
      </c:barChart>
      <c:catAx>
        <c:axId val="68084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842968"/>
        <c:crosses val="autoZero"/>
        <c:auto val="1"/>
        <c:lblAlgn val="ctr"/>
        <c:lblOffset val="100"/>
        <c:noMultiLvlLbl val="0"/>
      </c:catAx>
      <c:valAx>
        <c:axId val="68084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190.82542000000001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19904"/>
        <c:axId val="679020296"/>
      </c:barChart>
      <c:catAx>
        <c:axId val="67901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20296"/>
        <c:crosses val="autoZero"/>
        <c:auto val="1"/>
        <c:lblAlgn val="ctr"/>
        <c:lblOffset val="100"/>
        <c:noMultiLvlLbl val="0"/>
      </c:catAx>
      <c:valAx>
        <c:axId val="67902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1.0339143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21080"/>
        <c:axId val="679021472"/>
      </c:barChart>
      <c:catAx>
        <c:axId val="67902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21472"/>
        <c:crosses val="autoZero"/>
        <c:auto val="1"/>
        <c:lblAlgn val="ctr"/>
        <c:lblOffset val="100"/>
        <c:noMultiLvlLbl val="0"/>
      </c:catAx>
      <c:valAx>
        <c:axId val="67902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2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13.460338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22256"/>
        <c:axId val="679022648"/>
      </c:barChart>
      <c:catAx>
        <c:axId val="67902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22648"/>
        <c:crosses val="autoZero"/>
        <c:auto val="1"/>
        <c:lblAlgn val="ctr"/>
        <c:lblOffset val="100"/>
        <c:noMultiLvlLbl val="0"/>
      </c:catAx>
      <c:valAx>
        <c:axId val="6790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2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1.8261231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23432"/>
        <c:axId val="679023824"/>
      </c:barChart>
      <c:catAx>
        <c:axId val="67902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23824"/>
        <c:crosses val="autoZero"/>
        <c:auto val="1"/>
        <c:lblAlgn val="ctr"/>
        <c:lblOffset val="100"/>
        <c:noMultiLvlLbl val="0"/>
      </c:catAx>
      <c:valAx>
        <c:axId val="67902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2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523.95636000000002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24608"/>
        <c:axId val="679025000"/>
      </c:barChart>
      <c:catAx>
        <c:axId val="67902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25000"/>
        <c:crosses val="autoZero"/>
        <c:auto val="1"/>
        <c:lblAlgn val="ctr"/>
        <c:lblOffset val="100"/>
        <c:noMultiLvlLbl val="0"/>
      </c:catAx>
      <c:valAx>
        <c:axId val="67902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4.6174296999999997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25784"/>
        <c:axId val="679026176"/>
      </c:barChart>
      <c:catAx>
        <c:axId val="67902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26176"/>
        <c:crosses val="autoZero"/>
        <c:auto val="1"/>
        <c:lblAlgn val="ctr"/>
        <c:lblOffset val="100"/>
        <c:noMultiLvlLbl val="0"/>
      </c:catAx>
      <c:valAx>
        <c:axId val="67902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2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정현수, ID : H1800015)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13:15:50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1507.7327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48.434350000000002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24.759266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77.363</v>
      </c>
      <c r="G8" s="59">
        <f>'DRIs DATA 입력'!G8</f>
        <v>8.3849999999999998</v>
      </c>
      <c r="H8" s="59">
        <f>'DRIs DATA 입력'!H8</f>
        <v>14.252000000000001</v>
      </c>
      <c r="I8" s="46"/>
      <c r="J8" s="59" t="s">
        <v>216</v>
      </c>
      <c r="K8" s="59">
        <f>'DRIs DATA 입력'!K8</f>
        <v>15.897</v>
      </c>
      <c r="L8" s="59">
        <f>'DRIs DATA 입력'!L8</f>
        <v>6.891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548.47389999999996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15.626823999999999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4.6561903999999998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190.82542000000001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89.71096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1.5019777000000001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1.0339143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13.460338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1.8261231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523.95636000000002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4.6174296999999997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1.8402573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0.58998589999999995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385.73759999999999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829.26930000000004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6542.7515000000003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2775.0473999999999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83.157030000000006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53.431525999999998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10.556773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9.3800489999999996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788.40020000000004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5.1342007000000002E-2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2.9292748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87.262649999999994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65.716489999999993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318</v>
      </c>
      <c r="G1" s="62" t="s">
        <v>277</v>
      </c>
      <c r="H1" s="61" t="s">
        <v>319</v>
      </c>
    </row>
    <row r="3" spans="1:27" x14ac:dyDescent="0.4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279</v>
      </c>
      <c r="B4" s="69"/>
      <c r="C4" s="69"/>
      <c r="E4" s="66" t="s">
        <v>320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321</v>
      </c>
      <c r="N5" s="65"/>
      <c r="O5" s="65" t="s">
        <v>286</v>
      </c>
      <c r="P5" s="65" t="s">
        <v>322</v>
      </c>
      <c r="Q5" s="65" t="s">
        <v>287</v>
      </c>
      <c r="R5" s="65" t="s">
        <v>288</v>
      </c>
      <c r="S5" s="65" t="s">
        <v>283</v>
      </c>
      <c r="U5" s="65"/>
      <c r="V5" s="65" t="s">
        <v>286</v>
      </c>
      <c r="W5" s="65" t="s">
        <v>322</v>
      </c>
      <c r="X5" s="65" t="s">
        <v>287</v>
      </c>
      <c r="Y5" s="65" t="s">
        <v>288</v>
      </c>
      <c r="Z5" s="65" t="s">
        <v>283</v>
      </c>
    </row>
    <row r="6" spans="1:27" x14ac:dyDescent="0.4">
      <c r="A6" s="65" t="s">
        <v>279</v>
      </c>
      <c r="B6" s="65">
        <v>2200</v>
      </c>
      <c r="C6" s="65">
        <v>1507.7327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50</v>
      </c>
      <c r="P6" s="65">
        <v>60</v>
      </c>
      <c r="Q6" s="65">
        <v>0</v>
      </c>
      <c r="R6" s="65">
        <v>0</v>
      </c>
      <c r="S6" s="65">
        <v>48.434350000000002</v>
      </c>
      <c r="U6" s="65" t="s">
        <v>291</v>
      </c>
      <c r="V6" s="65">
        <v>0</v>
      </c>
      <c r="W6" s="65">
        <v>0</v>
      </c>
      <c r="X6" s="65">
        <v>25</v>
      </c>
      <c r="Y6" s="65">
        <v>0</v>
      </c>
      <c r="Z6" s="65">
        <v>24.759266</v>
      </c>
    </row>
    <row r="7" spans="1:27" x14ac:dyDescent="0.4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4">
      <c r="E8" s="65" t="s">
        <v>323</v>
      </c>
      <c r="F8" s="65">
        <v>77.363</v>
      </c>
      <c r="G8" s="65">
        <v>8.3849999999999998</v>
      </c>
      <c r="H8" s="65">
        <v>14.252000000000001</v>
      </c>
      <c r="J8" s="65" t="s">
        <v>323</v>
      </c>
      <c r="K8" s="65">
        <v>15.897</v>
      </c>
      <c r="L8" s="65">
        <v>6.891</v>
      </c>
    </row>
    <row r="13" spans="1:27" x14ac:dyDescent="0.4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324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295</v>
      </c>
      <c r="P14" s="69"/>
      <c r="Q14" s="69"/>
      <c r="R14" s="69"/>
      <c r="S14" s="69"/>
      <c r="T14" s="69"/>
      <c r="V14" s="69" t="s">
        <v>296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286</v>
      </c>
      <c r="C15" s="65" t="s">
        <v>322</v>
      </c>
      <c r="D15" s="65" t="s">
        <v>287</v>
      </c>
      <c r="E15" s="65" t="s">
        <v>288</v>
      </c>
      <c r="F15" s="65" t="s">
        <v>283</v>
      </c>
      <c r="H15" s="65"/>
      <c r="I15" s="65" t="s">
        <v>286</v>
      </c>
      <c r="J15" s="65" t="s">
        <v>322</v>
      </c>
      <c r="K15" s="65" t="s">
        <v>287</v>
      </c>
      <c r="L15" s="65" t="s">
        <v>288</v>
      </c>
      <c r="M15" s="65" t="s">
        <v>283</v>
      </c>
      <c r="O15" s="65"/>
      <c r="P15" s="65" t="s">
        <v>286</v>
      </c>
      <c r="Q15" s="65" t="s">
        <v>322</v>
      </c>
      <c r="R15" s="65" t="s">
        <v>287</v>
      </c>
      <c r="S15" s="65" t="s">
        <v>288</v>
      </c>
      <c r="T15" s="65" t="s">
        <v>283</v>
      </c>
      <c r="V15" s="65"/>
      <c r="W15" s="65" t="s">
        <v>286</v>
      </c>
      <c r="X15" s="65" t="s">
        <v>322</v>
      </c>
      <c r="Y15" s="65" t="s">
        <v>287</v>
      </c>
      <c r="Z15" s="65" t="s">
        <v>288</v>
      </c>
      <c r="AA15" s="65" t="s">
        <v>283</v>
      </c>
    </row>
    <row r="16" spans="1:27" x14ac:dyDescent="0.4">
      <c r="A16" s="65" t="s">
        <v>297</v>
      </c>
      <c r="B16" s="65">
        <v>530</v>
      </c>
      <c r="C16" s="65">
        <v>750</v>
      </c>
      <c r="D16" s="65">
        <v>0</v>
      </c>
      <c r="E16" s="65">
        <v>3000</v>
      </c>
      <c r="F16" s="65">
        <v>548.47389999999996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15.626823999999999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4.6561903999999998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190.82542000000001</v>
      </c>
    </row>
    <row r="23" spans="1:62" x14ac:dyDescent="0.4">
      <c r="A23" s="70" t="s">
        <v>298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325</v>
      </c>
      <c r="B24" s="69"/>
      <c r="C24" s="69"/>
      <c r="D24" s="69"/>
      <c r="E24" s="69"/>
      <c r="F24" s="69"/>
      <c r="H24" s="69" t="s">
        <v>326</v>
      </c>
      <c r="I24" s="69"/>
      <c r="J24" s="69"/>
      <c r="K24" s="69"/>
      <c r="L24" s="69"/>
      <c r="M24" s="69"/>
      <c r="O24" s="69" t="s">
        <v>299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286</v>
      </c>
      <c r="C25" s="65" t="s">
        <v>322</v>
      </c>
      <c r="D25" s="65" t="s">
        <v>287</v>
      </c>
      <c r="E25" s="65" t="s">
        <v>288</v>
      </c>
      <c r="F25" s="65" t="s">
        <v>283</v>
      </c>
      <c r="H25" s="65"/>
      <c r="I25" s="65" t="s">
        <v>286</v>
      </c>
      <c r="J25" s="65" t="s">
        <v>322</v>
      </c>
      <c r="K25" s="65" t="s">
        <v>287</v>
      </c>
      <c r="L25" s="65" t="s">
        <v>288</v>
      </c>
      <c r="M25" s="65" t="s">
        <v>283</v>
      </c>
      <c r="O25" s="65"/>
      <c r="P25" s="65" t="s">
        <v>286</v>
      </c>
      <c r="Q25" s="65" t="s">
        <v>322</v>
      </c>
      <c r="R25" s="65" t="s">
        <v>287</v>
      </c>
      <c r="S25" s="65" t="s">
        <v>288</v>
      </c>
      <c r="T25" s="65" t="s">
        <v>283</v>
      </c>
      <c r="V25" s="65"/>
      <c r="W25" s="65" t="s">
        <v>286</v>
      </c>
      <c r="X25" s="65" t="s">
        <v>322</v>
      </c>
      <c r="Y25" s="65" t="s">
        <v>287</v>
      </c>
      <c r="Z25" s="65" t="s">
        <v>288</v>
      </c>
      <c r="AA25" s="65" t="s">
        <v>283</v>
      </c>
      <c r="AC25" s="65"/>
      <c r="AD25" s="65" t="s">
        <v>286</v>
      </c>
      <c r="AE25" s="65" t="s">
        <v>322</v>
      </c>
      <c r="AF25" s="65" t="s">
        <v>287</v>
      </c>
      <c r="AG25" s="65" t="s">
        <v>288</v>
      </c>
      <c r="AH25" s="65" t="s">
        <v>283</v>
      </c>
      <c r="AJ25" s="65"/>
      <c r="AK25" s="65" t="s">
        <v>286</v>
      </c>
      <c r="AL25" s="65" t="s">
        <v>322</v>
      </c>
      <c r="AM25" s="65" t="s">
        <v>287</v>
      </c>
      <c r="AN25" s="65" t="s">
        <v>288</v>
      </c>
      <c r="AO25" s="65" t="s">
        <v>283</v>
      </c>
      <c r="AQ25" s="65"/>
      <c r="AR25" s="65" t="s">
        <v>286</v>
      </c>
      <c r="AS25" s="65" t="s">
        <v>322</v>
      </c>
      <c r="AT25" s="65" t="s">
        <v>287</v>
      </c>
      <c r="AU25" s="65" t="s">
        <v>288</v>
      </c>
      <c r="AV25" s="65" t="s">
        <v>283</v>
      </c>
      <c r="AX25" s="65"/>
      <c r="AY25" s="65" t="s">
        <v>286</v>
      </c>
      <c r="AZ25" s="65" t="s">
        <v>322</v>
      </c>
      <c r="BA25" s="65" t="s">
        <v>287</v>
      </c>
      <c r="BB25" s="65" t="s">
        <v>288</v>
      </c>
      <c r="BC25" s="65" t="s">
        <v>283</v>
      </c>
      <c r="BE25" s="65"/>
      <c r="BF25" s="65" t="s">
        <v>286</v>
      </c>
      <c r="BG25" s="65" t="s">
        <v>322</v>
      </c>
      <c r="BH25" s="65" t="s">
        <v>287</v>
      </c>
      <c r="BI25" s="65" t="s">
        <v>288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89.71096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1.5019777000000001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1.0339143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13.460338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1.8261231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523.95636000000002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4.6174296999999997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1.8402573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0.58998589999999995</v>
      </c>
    </row>
    <row r="33" spans="1:68" x14ac:dyDescent="0.4">
      <c r="A33" s="70" t="s">
        <v>328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306</v>
      </c>
      <c r="W34" s="69"/>
      <c r="X34" s="69"/>
      <c r="Y34" s="69"/>
      <c r="Z34" s="69"/>
      <c r="AA34" s="69"/>
      <c r="AC34" s="69" t="s">
        <v>307</v>
      </c>
      <c r="AD34" s="69"/>
      <c r="AE34" s="69"/>
      <c r="AF34" s="69"/>
      <c r="AG34" s="69"/>
      <c r="AH34" s="69"/>
      <c r="AJ34" s="69" t="s">
        <v>308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286</v>
      </c>
      <c r="C35" s="65" t="s">
        <v>322</v>
      </c>
      <c r="D35" s="65" t="s">
        <v>287</v>
      </c>
      <c r="E35" s="65" t="s">
        <v>288</v>
      </c>
      <c r="F35" s="65" t="s">
        <v>283</v>
      </c>
      <c r="H35" s="65"/>
      <c r="I35" s="65" t="s">
        <v>286</v>
      </c>
      <c r="J35" s="65" t="s">
        <v>322</v>
      </c>
      <c r="K35" s="65" t="s">
        <v>287</v>
      </c>
      <c r="L35" s="65" t="s">
        <v>288</v>
      </c>
      <c r="M35" s="65" t="s">
        <v>283</v>
      </c>
      <c r="O35" s="65"/>
      <c r="P35" s="65" t="s">
        <v>286</v>
      </c>
      <c r="Q35" s="65" t="s">
        <v>322</v>
      </c>
      <c r="R35" s="65" t="s">
        <v>287</v>
      </c>
      <c r="S35" s="65" t="s">
        <v>288</v>
      </c>
      <c r="T35" s="65" t="s">
        <v>283</v>
      </c>
      <c r="V35" s="65"/>
      <c r="W35" s="65" t="s">
        <v>286</v>
      </c>
      <c r="X35" s="65" t="s">
        <v>322</v>
      </c>
      <c r="Y35" s="65" t="s">
        <v>287</v>
      </c>
      <c r="Z35" s="65" t="s">
        <v>288</v>
      </c>
      <c r="AA35" s="65" t="s">
        <v>283</v>
      </c>
      <c r="AC35" s="65"/>
      <c r="AD35" s="65" t="s">
        <v>286</v>
      </c>
      <c r="AE35" s="65" t="s">
        <v>322</v>
      </c>
      <c r="AF35" s="65" t="s">
        <v>287</v>
      </c>
      <c r="AG35" s="65" t="s">
        <v>288</v>
      </c>
      <c r="AH35" s="65" t="s">
        <v>283</v>
      </c>
      <c r="AJ35" s="65"/>
      <c r="AK35" s="65" t="s">
        <v>286</v>
      </c>
      <c r="AL35" s="65" t="s">
        <v>322</v>
      </c>
      <c r="AM35" s="65" t="s">
        <v>287</v>
      </c>
      <c r="AN35" s="65" t="s">
        <v>288</v>
      </c>
      <c r="AO35" s="65" t="s">
        <v>283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385.73759999999999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829.26930000000004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6542.7515000000003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2775.0473999999999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83.157030000000006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53.431525999999998</v>
      </c>
    </row>
    <row r="43" spans="1:68" x14ac:dyDescent="0.4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310</v>
      </c>
      <c r="B44" s="69"/>
      <c r="C44" s="69"/>
      <c r="D44" s="69"/>
      <c r="E44" s="69"/>
      <c r="F44" s="69"/>
      <c r="H44" s="69" t="s">
        <v>311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312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313</v>
      </c>
      <c r="AK44" s="69"/>
      <c r="AL44" s="69"/>
      <c r="AM44" s="69"/>
      <c r="AN44" s="69"/>
      <c r="AO44" s="69"/>
      <c r="AQ44" s="69" t="s">
        <v>332</v>
      </c>
      <c r="AR44" s="69"/>
      <c r="AS44" s="69"/>
      <c r="AT44" s="69"/>
      <c r="AU44" s="69"/>
      <c r="AV44" s="69"/>
      <c r="AX44" s="69" t="s">
        <v>333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286</v>
      </c>
      <c r="C45" s="65" t="s">
        <v>322</v>
      </c>
      <c r="D45" s="65" t="s">
        <v>287</v>
      </c>
      <c r="E45" s="65" t="s">
        <v>288</v>
      </c>
      <c r="F45" s="65" t="s">
        <v>283</v>
      </c>
      <c r="H45" s="65"/>
      <c r="I45" s="65" t="s">
        <v>286</v>
      </c>
      <c r="J45" s="65" t="s">
        <v>322</v>
      </c>
      <c r="K45" s="65" t="s">
        <v>287</v>
      </c>
      <c r="L45" s="65" t="s">
        <v>288</v>
      </c>
      <c r="M45" s="65" t="s">
        <v>283</v>
      </c>
      <c r="O45" s="65"/>
      <c r="P45" s="65" t="s">
        <v>286</v>
      </c>
      <c r="Q45" s="65" t="s">
        <v>322</v>
      </c>
      <c r="R45" s="65" t="s">
        <v>287</v>
      </c>
      <c r="S45" s="65" t="s">
        <v>288</v>
      </c>
      <c r="T45" s="65" t="s">
        <v>283</v>
      </c>
      <c r="V45" s="65"/>
      <c r="W45" s="65" t="s">
        <v>286</v>
      </c>
      <c r="X45" s="65" t="s">
        <v>322</v>
      </c>
      <c r="Y45" s="65" t="s">
        <v>287</v>
      </c>
      <c r="Z45" s="65" t="s">
        <v>288</v>
      </c>
      <c r="AA45" s="65" t="s">
        <v>283</v>
      </c>
      <c r="AC45" s="65"/>
      <c r="AD45" s="65" t="s">
        <v>286</v>
      </c>
      <c r="AE45" s="65" t="s">
        <v>322</v>
      </c>
      <c r="AF45" s="65" t="s">
        <v>287</v>
      </c>
      <c r="AG45" s="65" t="s">
        <v>288</v>
      </c>
      <c r="AH45" s="65" t="s">
        <v>283</v>
      </c>
      <c r="AJ45" s="65"/>
      <c r="AK45" s="65" t="s">
        <v>286</v>
      </c>
      <c r="AL45" s="65" t="s">
        <v>322</v>
      </c>
      <c r="AM45" s="65" t="s">
        <v>287</v>
      </c>
      <c r="AN45" s="65" t="s">
        <v>288</v>
      </c>
      <c r="AO45" s="65" t="s">
        <v>283</v>
      </c>
      <c r="AQ45" s="65"/>
      <c r="AR45" s="65" t="s">
        <v>286</v>
      </c>
      <c r="AS45" s="65" t="s">
        <v>322</v>
      </c>
      <c r="AT45" s="65" t="s">
        <v>287</v>
      </c>
      <c r="AU45" s="65" t="s">
        <v>288</v>
      </c>
      <c r="AV45" s="65" t="s">
        <v>283</v>
      </c>
      <c r="AX45" s="65"/>
      <c r="AY45" s="65" t="s">
        <v>286</v>
      </c>
      <c r="AZ45" s="65" t="s">
        <v>322</v>
      </c>
      <c r="BA45" s="65" t="s">
        <v>287</v>
      </c>
      <c r="BB45" s="65" t="s">
        <v>288</v>
      </c>
      <c r="BC45" s="65" t="s">
        <v>283</v>
      </c>
      <c r="BE45" s="65"/>
      <c r="BF45" s="65" t="s">
        <v>286</v>
      </c>
      <c r="BG45" s="65" t="s">
        <v>322</v>
      </c>
      <c r="BH45" s="65" t="s">
        <v>287</v>
      </c>
      <c r="BI45" s="65" t="s">
        <v>288</v>
      </c>
      <c r="BJ45" s="65" t="s">
        <v>283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10.556773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9.3800489999999996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788.40020000000004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5.1342007000000002E-2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2.9292748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87.262649999999994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65.716489999999993</v>
      </c>
      <c r="AX46" s="65" t="s">
        <v>334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317</v>
      </c>
      <c r="D2" s="61">
        <v>63</v>
      </c>
      <c r="E2" s="61">
        <v>1507.7327</v>
      </c>
      <c r="F2" s="61">
        <v>262.91933999999998</v>
      </c>
      <c r="G2" s="61">
        <v>28.496748</v>
      </c>
      <c r="H2" s="61">
        <v>20.743590999999999</v>
      </c>
      <c r="I2" s="61">
        <v>7.7531556999999998</v>
      </c>
      <c r="J2" s="61">
        <v>48.434350000000002</v>
      </c>
      <c r="K2" s="61">
        <v>34.718741999999999</v>
      </c>
      <c r="L2" s="61">
        <v>13.715605999999999</v>
      </c>
      <c r="M2" s="61">
        <v>24.759266</v>
      </c>
      <c r="N2" s="61">
        <v>1.042932</v>
      </c>
      <c r="O2" s="61">
        <v>11.853073999999999</v>
      </c>
      <c r="P2" s="61">
        <v>774.70514000000003</v>
      </c>
      <c r="Q2" s="61">
        <v>26.350607</v>
      </c>
      <c r="R2" s="61">
        <v>548.47389999999996</v>
      </c>
      <c r="S2" s="61">
        <v>24.649222999999999</v>
      </c>
      <c r="T2" s="61">
        <v>6285.8940000000002</v>
      </c>
      <c r="U2" s="61">
        <v>4.6561903999999998</v>
      </c>
      <c r="V2" s="61">
        <v>15.626823999999999</v>
      </c>
      <c r="W2" s="61">
        <v>190.82542000000001</v>
      </c>
      <c r="X2" s="61">
        <v>89.71096</v>
      </c>
      <c r="Y2" s="61">
        <v>1.5019777000000001</v>
      </c>
      <c r="Z2" s="61">
        <v>1.0339143</v>
      </c>
      <c r="AA2" s="61">
        <v>13.460338</v>
      </c>
      <c r="AB2" s="61">
        <v>1.8261231</v>
      </c>
      <c r="AC2" s="61">
        <v>523.95636000000002</v>
      </c>
      <c r="AD2" s="61">
        <v>4.6174296999999997</v>
      </c>
      <c r="AE2" s="61">
        <v>1.8402573</v>
      </c>
      <c r="AF2" s="61">
        <v>0.58998589999999995</v>
      </c>
      <c r="AG2" s="61">
        <v>385.73759999999999</v>
      </c>
      <c r="AH2" s="61">
        <v>315.26929999999999</v>
      </c>
      <c r="AI2" s="61">
        <v>70.468329999999995</v>
      </c>
      <c r="AJ2" s="61">
        <v>829.26930000000004</v>
      </c>
      <c r="AK2" s="61">
        <v>6542.7515000000003</v>
      </c>
      <c r="AL2" s="61">
        <v>83.157030000000006</v>
      </c>
      <c r="AM2" s="61">
        <v>2775.0473999999999</v>
      </c>
      <c r="AN2" s="61">
        <v>53.431525999999998</v>
      </c>
      <c r="AO2" s="61">
        <v>10.556773</v>
      </c>
      <c r="AP2" s="61">
        <v>8.7979470000000006</v>
      </c>
      <c r="AQ2" s="61">
        <v>1.7588261000000001</v>
      </c>
      <c r="AR2" s="61">
        <v>9.3800489999999996</v>
      </c>
      <c r="AS2" s="61">
        <v>788.40020000000004</v>
      </c>
      <c r="AT2" s="61">
        <v>5.1342007000000002E-2</v>
      </c>
      <c r="AU2" s="61">
        <v>2.9292748</v>
      </c>
      <c r="AV2" s="61">
        <v>87.262649999999994</v>
      </c>
      <c r="AW2" s="61">
        <v>65.716489999999993</v>
      </c>
      <c r="AX2" s="61">
        <v>1.0459394E-2</v>
      </c>
      <c r="AY2" s="61">
        <v>1.0949762000000001</v>
      </c>
      <c r="AZ2" s="61">
        <v>83.254035999999999</v>
      </c>
      <c r="BA2" s="61">
        <v>18.335235999999998</v>
      </c>
      <c r="BB2" s="61">
        <v>4.4442139999999997</v>
      </c>
      <c r="BC2" s="61">
        <v>6.03064</v>
      </c>
      <c r="BD2" s="61">
        <v>7.8539289999999999</v>
      </c>
      <c r="BE2" s="61">
        <v>0.75178040000000002</v>
      </c>
      <c r="BF2" s="61">
        <v>3.0835423</v>
      </c>
      <c r="BG2" s="61">
        <v>0</v>
      </c>
      <c r="BH2" s="61">
        <v>0</v>
      </c>
      <c r="BI2" s="61">
        <v>3.1780585000000002E-4</v>
      </c>
      <c r="BJ2" s="61">
        <v>1.3618022E-2</v>
      </c>
      <c r="BK2" s="61">
        <v>0</v>
      </c>
      <c r="BL2" s="61">
        <v>0.48182343999999999</v>
      </c>
      <c r="BM2" s="61">
        <v>6.1814666000000003</v>
      </c>
      <c r="BN2" s="61">
        <v>2.1234731999999998</v>
      </c>
      <c r="BO2" s="61">
        <v>86.466830000000002</v>
      </c>
      <c r="BP2" s="61">
        <v>18.517890000000001</v>
      </c>
      <c r="BQ2" s="61">
        <v>28.740210000000001</v>
      </c>
      <c r="BR2" s="61">
        <v>93.979219999999998</v>
      </c>
      <c r="BS2" s="61">
        <v>11.296941</v>
      </c>
      <c r="BT2" s="61">
        <v>25.258472000000001</v>
      </c>
      <c r="BU2" s="61">
        <v>5.8892008000000003E-2</v>
      </c>
      <c r="BV2" s="61">
        <v>5.3368600000000002E-2</v>
      </c>
      <c r="BW2" s="61">
        <v>1.5900840000000001</v>
      </c>
      <c r="BX2" s="61">
        <v>1.6635746</v>
      </c>
      <c r="BY2" s="61">
        <v>2.8543927E-2</v>
      </c>
      <c r="BZ2" s="61">
        <v>3.6804977999999999E-4</v>
      </c>
      <c r="CA2" s="61">
        <v>0.19744476999999999</v>
      </c>
      <c r="CB2" s="61">
        <v>2.8576909000000001E-2</v>
      </c>
      <c r="CC2" s="61">
        <v>2.098152E-2</v>
      </c>
      <c r="CD2" s="61">
        <v>0.61169770000000001</v>
      </c>
      <c r="CE2" s="61">
        <v>3.1241318000000001E-2</v>
      </c>
      <c r="CF2" s="61">
        <v>0.32188593999999998</v>
      </c>
      <c r="CG2" s="61">
        <v>1.2449999E-6</v>
      </c>
      <c r="CH2" s="61">
        <v>1.7896499999999999E-2</v>
      </c>
      <c r="CI2" s="61">
        <v>0</v>
      </c>
      <c r="CJ2" s="61">
        <v>1.2731446</v>
      </c>
      <c r="CK2" s="61">
        <v>8.1965519999999993E-3</v>
      </c>
      <c r="CL2" s="61">
        <v>0.48822114</v>
      </c>
      <c r="CM2" s="61">
        <v>5.5077705000000003</v>
      </c>
      <c r="CN2" s="61">
        <v>1807.5703000000001</v>
      </c>
      <c r="CO2" s="61">
        <v>3098.4850000000001</v>
      </c>
      <c r="CP2" s="61">
        <v>1535.3530000000001</v>
      </c>
      <c r="CQ2" s="61">
        <v>614.45709999999997</v>
      </c>
      <c r="CR2" s="61">
        <v>320.54462000000001</v>
      </c>
      <c r="CS2" s="61">
        <v>388.55700000000002</v>
      </c>
      <c r="CT2" s="61">
        <v>1765.7556</v>
      </c>
      <c r="CU2" s="61">
        <v>942.67639999999994</v>
      </c>
      <c r="CV2" s="61">
        <v>1259.6532</v>
      </c>
      <c r="CW2" s="61">
        <v>1057.1605</v>
      </c>
      <c r="CX2" s="61">
        <v>320.22296</v>
      </c>
      <c r="CY2" s="61">
        <v>2452.4301999999998</v>
      </c>
      <c r="CZ2" s="61">
        <v>1187.5914</v>
      </c>
      <c r="DA2" s="61">
        <v>2662.5001999999999</v>
      </c>
      <c r="DB2" s="61">
        <v>2829.2048</v>
      </c>
      <c r="DC2" s="61">
        <v>3707.3906000000002</v>
      </c>
      <c r="DD2" s="61">
        <v>5667.6216000000004</v>
      </c>
      <c r="DE2" s="61">
        <v>1012.3591300000001</v>
      </c>
      <c r="DF2" s="61">
        <v>3134.4214000000002</v>
      </c>
      <c r="DG2" s="61">
        <v>1269.7777000000001</v>
      </c>
      <c r="DH2" s="61">
        <v>45.653640000000003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18.335235999999998</v>
      </c>
      <c r="B6">
        <f>BB2</f>
        <v>4.4442139999999997</v>
      </c>
      <c r="C6">
        <f>BC2</f>
        <v>6.03064</v>
      </c>
      <c r="D6">
        <f>BD2</f>
        <v>7.8539289999999999</v>
      </c>
    </row>
    <row r="7" spans="1:113" x14ac:dyDescent="0.4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20803</v>
      </c>
      <c r="C2" s="56">
        <f ca="1">YEAR(TODAY())-YEAR(B2)+IF(TODAY()&gt;=DATE(YEAR(TODAY()),MONTH(B2),DAY(B2)),0,-1)</f>
        <v>63</v>
      </c>
      <c r="E2" s="52">
        <v>163.4</v>
      </c>
      <c r="F2" s="53" t="s">
        <v>39</v>
      </c>
      <c r="G2" s="52">
        <v>74</v>
      </c>
      <c r="H2" s="51" t="s">
        <v>41</v>
      </c>
      <c r="I2" s="72">
        <f>ROUND(G3/E3^2,1)</f>
        <v>27.7</v>
      </c>
    </row>
    <row r="3" spans="1:9" x14ac:dyDescent="0.4">
      <c r="E3" s="51">
        <f>E2/100</f>
        <v>1.6340000000000001</v>
      </c>
      <c r="F3" s="51" t="s">
        <v>40</v>
      </c>
      <c r="G3" s="51">
        <f>G2</f>
        <v>74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정현수, ID : H1800015)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13:15:50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43965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63</v>
      </c>
      <c r="G12" s="137"/>
      <c r="H12" s="137"/>
      <c r="I12" s="137"/>
      <c r="K12" s="128">
        <f>'개인정보 및 신체계측 입력'!E2</f>
        <v>163.4</v>
      </c>
      <c r="L12" s="129"/>
      <c r="M12" s="122">
        <f>'개인정보 및 신체계측 입력'!G2</f>
        <v>74</v>
      </c>
      <c r="N12" s="123"/>
      <c r="O12" s="118" t="s">
        <v>271</v>
      </c>
      <c r="P12" s="112"/>
      <c r="Q12" s="115">
        <f>'개인정보 및 신체계측 입력'!I2</f>
        <v>27.7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정현수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77.363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8.3849999999999998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14.252000000000001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6.9</v>
      </c>
      <c r="L72" s="36" t="s">
        <v>53</v>
      </c>
      <c r="M72" s="36">
        <f>ROUND('DRIs DATA'!K8,1)</f>
        <v>15.9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73.13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130.22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89.71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121.74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48.22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436.18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105.57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2020-05-20T06:13:49Z</dcterms:modified>
</cp:coreProperties>
</file>