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8_위암_gastric\결과지 생성중\"/>
    </mc:Choice>
  </mc:AlternateContent>
  <bookViews>
    <workbookView xWindow="0" yWindow="0" windowWidth="15360" windowHeight="9216" tabRatio="873" firstSheet="1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<sst xmlns="http://schemas.openxmlformats.org/spreadsheetml/2006/main" count="692" uniqueCount="349">
  <si>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</si>
  <si>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</si>
  <si>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</si>
  <si>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</si>
  <si>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</si>
  <si>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</si>
  <si>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</si>
  <si>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</si>
  <si>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</si>
  <si>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</si>
  <si>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</si>
  <si>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</si>
  <si>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</si>
  <si>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</si>
  <si>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</si>
  <si>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</si>
  <si>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</si>
  <si>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</si>
  <si>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</si>
  <si>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</si>
  <si>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</si>
  <si>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</si>
  <si>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</si>
  <si>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</si>
  <si>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</si>
  <si>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</si>
  <si>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</si>
  <si>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</si>
  <si>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</si>
  <si>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</si>
  <si>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</si>
  <si>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</si>
  <si>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</si>
  <si>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</si>
  <si>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</si>
  <si>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</si>
  <si>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</si>
  <si>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</si>
  <si>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</si>
  <si>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</si>
  <si>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</si>
  <si>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</si>
  <si>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</si>
  <si>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</si>
  <si>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</si>
  <si>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</si>
  <si>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</si>
  <si>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</si>
  <si>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</si>
  <si>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</si>
  <si>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</si>
  <si>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</si>
  <si>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</si>
  <si>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</si>
  <si>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</si>
  <si>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</si>
  <si>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</si>
  <si>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</si>
  <si>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</si>
  <si>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</si>
  <si>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</si>
  <si>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</si>
  <si>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</si>
  <si>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</si>
  <si>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</si>
  <si>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</si>
  <si>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</si>
  <si>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</si>
  <si>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</si>
  <si>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</si>
  <si>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</si>
  <si>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</si>
  <si>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</si>
  <si>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</si>
  <si>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</si>
  <si>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</si>
  <si>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</si>
  <si>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</si>
  <si>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</si>
  <si>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</si>
  <si>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</si>
  <si>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</si>
  <si>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</si>
  <si>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</si>
  <si>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</si>
  <si>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</si>
  <si>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</si>
  <si>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</si>
  <si>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</si>
  <si>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</si>
  <si>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</si>
  <si>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</si>
  <si>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</si>
  <si>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</si>
  <si>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</si>
  <si>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</si>
  <si>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</si>
  <si>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</si>
  <si>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</si>
  <si>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</si>
  <si>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</si>
  <si>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</si>
  <si>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</si>
  <si>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</si>
  <si>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</si>
  <si>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</si>
  <si>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</si>
  <si>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</si>
  <si>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</si>
  <si>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</si>
  <si>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</si>
  <si>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</si>
  <si>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</si>
  <si>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</si>
  <si>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</si>
  <si>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</si>
  <si>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</si>
  <si>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</si>
  <si>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</si>
  <si>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</si>
  <si>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</si>
  <si>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</si>
  <si>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</si>
  <si>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</si>
  <si>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</si>
  <si>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</si>
  <si>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</si>
  <si>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</si>
  <si>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</si>
  <si>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</si>
  <si>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</si>
  <si>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</si>
  <si>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</si>
  <si>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</si>
  <si>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</si>
  <si>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</si>
  <si>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</si>
  <si>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</si>
  <si>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</si>
  <si>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</si>
  <si>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</si>
  <si>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</si>
  <si>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</si>
  <si>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</si>
  <si>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</si>
  <si>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</si>
  <si>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</si>
  <si>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</si>
  <si>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</si>
  <si>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</si>
  <si>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</si>
  <si>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</si>
  <si>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</si>
  <si>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</si>
  <si>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</si>
  <si>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</si>
  <si>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</si>
  <si>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</si>
  <si>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</si>
  <si>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</si>
  <si>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</si>
  <si>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</si>
  <si>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</si>
  <si>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</si>
  <si>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</si>
  <si>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</si>
  <si>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</si>
  <si>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</si>
  <si>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</si>
  <si>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</si>
  <si>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</si>
  <si>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</si>
  <si>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</si>
  <si>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</si>
  <si>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</si>
  <si>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</si>
  <si>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</si>
  <si>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</si>
  <si>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</si>
  <si>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</si>
  <si>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</si>
  <si>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</si>
  <si>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</si>
  <si>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</si>
  <si>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</si>
  <si>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</si>
  <si>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</si>
  <si>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</si>
  <si>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</si>
  <si>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</si>
  <si>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</si>
  <si>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</si>
  <si>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</si>
  <si>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</si>
  <si>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</si>
  <si>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</si>
  <si>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</si>
  <si>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</si>
  <si>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</si>
  <si>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</si>
  <si>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</si>
  <si>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</si>
  <si>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</si>
  <si>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</si>
  <si>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</si>
  <si>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</si>
  <si>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</si>
  <si>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</si>
  <si>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</si>
  <si>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</si>
  <si>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</si>
  <si>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</si>
  <si>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</si>
  <si>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</si>
  <si>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</si>
  <si>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</si>
  <si>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</si>
  <si>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</si>
  <si>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</si>
  <si>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</si>
  <si>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</si>
  <si>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</si>
  <si>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</si>
  <si>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</si>
  <si>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</si>
  <si>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</si>
  <si>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</si>
  <si>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</si>
  <si>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</si>
  <si>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</si>
  <si>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</si>
  <si>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</si>
  <si>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</si>
  <si>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</si>
  <si>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</si>
  <si>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</si>
  <si>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</si>
  <si>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</si>
  <si>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</si>
  <si>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</si>
  <si>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</si>
  <si>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</si>
  <si>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</si>
  <si>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</si>
  <si>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</si>
  <si>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</si>
  <si>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</si>
  <si>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</si>
  <si>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</si>
  <si>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</si>
  <si>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</si>
  <si>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</si>
  <si>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</si>
  <si>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</si>
  <si>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</si>
  <si>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</si>
  <si>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</si>
  <si>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</si>
  <si>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</si>
  <si>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</si>
  <si>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</si>
  <si>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</si>
  <si>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</si>
  <si>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</si>
  <si>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</si>
  <si>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</si>
  <si>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</si>
  <si>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</si>
  <si>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</si>
  <si>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</si>
  <si>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</si>
  <si>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</si>
  <si>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</si>
  <si>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</si>
  <si>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</si>
  <si>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</si>
  <si>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</si>
  <si>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</si>
  <si>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</si>
  <si>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</si>
  <si>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</si>
  <si>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</si>
  <si>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</si>
  <si>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</si>
  <si>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</si>
  <si>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</si>
  <si>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</si>
  <si>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</si>
  <si>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</si>
  <si>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</si>
  <si>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</si>
  <si>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</si>
  <si>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</si>
  <si>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</si>
  <si>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</si>
  <si>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</si>
  <si>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이영철, ID : H1800016)</t>
  </si>
  <si>
    <t>2020년 05월 27일 09:46:09</t>
  </si>
  <si>
    <t>다량영양소</t>
    <phoneticPr fontId="1" type="noConversion"/>
  </si>
  <si>
    <t>섭취량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</si>
  <si>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</si>
  <si>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</si>
  <si>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</si>
  <si>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</si>
  <si>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</si>
  <si>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</si>
  <si>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</si>
  <si>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</si>
  <si>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</si>
  <si>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</si>
  <si>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</si>
  <si>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</si>
  <si>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</si>
  <si>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</si>
  <si>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</si>
  <si>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</si>
  <si>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</si>
  <si>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</si>
  <si>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</si>
  <si>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</si>
  <si>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</si>
  <si>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</si>
  <si>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</si>
  <si>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</si>
  <si>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</si>
  <si>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</si>
  <si>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</si>
  <si>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</si>
  <si>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</si>
  <si>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</si>
  <si>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</si>
  <si>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</si>
  <si>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</si>
  <si>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</si>
  <si>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</si>
  <si>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</si>
  <si>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</si>
  <si>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</si>
  <si>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</si>
  <si>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</si>
  <si>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</si>
  <si>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</si>
  <si>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</si>
  <si>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</si>
  <si>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</si>
  <si>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</si>
  <si>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</si>
  <si>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H1800016</t>
  </si>
  <si>
    <t>이영철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</si>
</sst>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80.552859999999995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846400"/>
        <c:axId val="580846792"/>
      </c:barChart>
      <c:catAx>
        <c:axId val="580846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846792"/>
        <c:crosses val="autoZero"/>
        <c:auto val="1"/>
        <c:lblAlgn val="ctr"/>
        <c:lblOffset val="100"/>
        <c:noMultiLvlLbl val="0"/>
      </c:catAx>
      <c:valAx>
        <c:axId val="580846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84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2.7498697999999999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459792"/>
        <c:axId val="583460184"/>
      </c:barChart>
      <c:catAx>
        <c:axId val="58345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460184"/>
        <c:crosses val="autoZero"/>
        <c:auto val="1"/>
        <c:lblAlgn val="ctr"/>
        <c:lblOffset val="100"/>
        <c:noMultiLvlLbl val="0"/>
      </c:catAx>
      <c:valAx>
        <c:axId val="58346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45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1.315987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460968"/>
        <c:axId val="583461360"/>
      </c:barChart>
      <c:catAx>
        <c:axId val="583460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461360"/>
        <c:crosses val="autoZero"/>
        <c:auto val="1"/>
        <c:lblAlgn val="ctr"/>
        <c:lblOffset val="100"/>
        <c:noMultiLvlLbl val="0"/>
      </c:catAx>
      <c:valAx>
        <c:axId val="583461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460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1494.74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462144"/>
        <c:axId val="583462536"/>
      </c:barChart>
      <c:catAx>
        <c:axId val="58346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462536"/>
        <c:crosses val="autoZero"/>
        <c:auto val="1"/>
        <c:lblAlgn val="ctr"/>
        <c:lblOffset val="100"/>
        <c:noMultiLvlLbl val="0"/>
      </c:catAx>
      <c:valAx>
        <c:axId val="583462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46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3097.2354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463320"/>
        <c:axId val="583463712"/>
      </c:barChart>
      <c:catAx>
        <c:axId val="583463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463712"/>
        <c:crosses val="autoZero"/>
        <c:auto val="1"/>
        <c:lblAlgn val="ctr"/>
        <c:lblOffset val="100"/>
        <c:noMultiLvlLbl val="0"/>
      </c:catAx>
      <c:valAx>
        <c:axId val="5834637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463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74.816890000000001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464496"/>
        <c:axId val="583464888"/>
      </c:barChart>
      <c:catAx>
        <c:axId val="583464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464888"/>
        <c:crosses val="autoZero"/>
        <c:auto val="1"/>
        <c:lblAlgn val="ctr"/>
        <c:lblOffset val="100"/>
        <c:noMultiLvlLbl val="0"/>
      </c:catAx>
      <c:valAx>
        <c:axId val="583464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46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134.84943000000001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465672"/>
        <c:axId val="583466064"/>
      </c:barChart>
      <c:catAx>
        <c:axId val="583465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466064"/>
        <c:crosses val="autoZero"/>
        <c:auto val="1"/>
        <c:lblAlgn val="ctr"/>
        <c:lblOffset val="100"/>
        <c:noMultiLvlLbl val="0"/>
      </c:catAx>
      <c:valAx>
        <c:axId val="583466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465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13.155609999999999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466848"/>
        <c:axId val="583467240"/>
      </c:barChart>
      <c:catAx>
        <c:axId val="58346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467240"/>
        <c:crosses val="autoZero"/>
        <c:auto val="1"/>
        <c:lblAlgn val="ctr"/>
        <c:lblOffset val="100"/>
        <c:noMultiLvlLbl val="0"/>
      </c:catAx>
      <c:valAx>
        <c:axId val="5834672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46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875.34519999999998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468024"/>
        <c:axId val="583468416"/>
      </c:barChart>
      <c:catAx>
        <c:axId val="583468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468416"/>
        <c:crosses val="autoZero"/>
        <c:auto val="1"/>
        <c:lblAlgn val="ctr"/>
        <c:lblOffset val="100"/>
        <c:noMultiLvlLbl val="0"/>
      </c:catAx>
      <c:valAx>
        <c:axId val="5834684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468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2.5635801E-2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888888"/>
        <c:axId val="580889280"/>
      </c:barChart>
      <c:catAx>
        <c:axId val="580888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889280"/>
        <c:crosses val="autoZero"/>
        <c:auto val="1"/>
        <c:lblAlgn val="ctr"/>
        <c:lblOffset val="100"/>
        <c:noMultiLvlLbl val="0"/>
      </c:catAx>
      <c:valAx>
        <c:axId val="580889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888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5.1597977000000004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890064"/>
        <c:axId val="580890456"/>
      </c:barChart>
      <c:catAx>
        <c:axId val="580890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890456"/>
        <c:crosses val="autoZero"/>
        <c:auto val="1"/>
        <c:lblAlgn val="ctr"/>
        <c:lblOffset val="100"/>
        <c:noMultiLvlLbl val="0"/>
      </c:catAx>
      <c:valAx>
        <c:axId val="580890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890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24.732272999999999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505088"/>
        <c:axId val="518505480"/>
      </c:barChart>
      <c:catAx>
        <c:axId val="51850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505480"/>
        <c:crosses val="autoZero"/>
        <c:auto val="1"/>
        <c:lblAlgn val="ctr"/>
        <c:lblOffset val="100"/>
        <c:noMultiLvlLbl val="0"/>
      </c:catAx>
      <c:valAx>
        <c:axId val="518505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50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242.17252999999999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891632"/>
        <c:axId val="580892024"/>
      </c:barChart>
      <c:catAx>
        <c:axId val="58089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892024"/>
        <c:crosses val="autoZero"/>
        <c:auto val="1"/>
        <c:lblAlgn val="ctr"/>
        <c:lblOffset val="100"/>
        <c:noMultiLvlLbl val="0"/>
      </c:catAx>
      <c:valAx>
        <c:axId val="580892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89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119.498215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892416"/>
        <c:axId val="580892808"/>
      </c:barChart>
      <c:catAx>
        <c:axId val="58089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892808"/>
        <c:crosses val="autoZero"/>
        <c:auto val="1"/>
        <c:lblAlgn val="ctr"/>
        <c:lblOffset val="100"/>
        <c:noMultiLvlLbl val="0"/>
      </c:catAx>
      <c:valAx>
        <c:axId val="580892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89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3.0529999999999999</c:v>
                </c:pt>
                <c:pt idx="1">
                  <c:v>9.9890000000000008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0893592"/>
        <c:axId val="580893984"/>
      </c:barChart>
      <c:catAx>
        <c:axId val="580893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893984"/>
        <c:crosses val="autoZero"/>
        <c:auto val="1"/>
        <c:lblAlgn val="ctr"/>
        <c:lblOffset val="100"/>
        <c:noMultiLvlLbl val="0"/>
      </c:catAx>
      <c:valAx>
        <c:axId val="580893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893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11.859373</c:v>
                </c:pt>
                <c:pt idx="1">
                  <c:v>15.173693</c:v>
                </c:pt>
                <c:pt idx="2">
                  <c:v>14.452019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443.06754000000001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895160"/>
        <c:axId val="580895552"/>
      </c:barChart>
      <c:catAx>
        <c:axId val="580895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895552"/>
        <c:crosses val="autoZero"/>
        <c:auto val="1"/>
        <c:lblAlgn val="ctr"/>
        <c:lblOffset val="100"/>
        <c:noMultiLvlLbl val="0"/>
      </c:catAx>
      <c:valAx>
        <c:axId val="580895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895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19.683524999999999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896336"/>
        <c:axId val="580896728"/>
      </c:barChart>
      <c:catAx>
        <c:axId val="58089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896728"/>
        <c:crosses val="autoZero"/>
        <c:auto val="1"/>
        <c:lblAlgn val="ctr"/>
        <c:lblOffset val="100"/>
        <c:noMultiLvlLbl val="0"/>
      </c:catAx>
      <c:valAx>
        <c:axId val="580896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89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79.893000000000001</c:v>
                </c:pt>
                <c:pt idx="1">
                  <c:v>7.0730000000000004</c:v>
                </c:pt>
                <c:pt idx="2">
                  <c:v>13.034000000000001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0897512"/>
        <c:axId val="580897904"/>
      </c:barChart>
      <c:catAx>
        <c:axId val="580897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897904"/>
        <c:crosses val="autoZero"/>
        <c:auto val="1"/>
        <c:lblAlgn val="ctr"/>
        <c:lblOffset val="100"/>
        <c:noMultiLvlLbl val="0"/>
      </c:catAx>
      <c:valAx>
        <c:axId val="580897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897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2737.3512999999998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898688"/>
        <c:axId val="580899080"/>
      </c:barChart>
      <c:catAx>
        <c:axId val="58089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899080"/>
        <c:crosses val="autoZero"/>
        <c:auto val="1"/>
        <c:lblAlgn val="ctr"/>
        <c:lblOffset val="100"/>
        <c:noMultiLvlLbl val="0"/>
      </c:catAx>
      <c:valAx>
        <c:axId val="580899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89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77.582070000000002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899864"/>
        <c:axId val="580900256"/>
      </c:barChart>
      <c:catAx>
        <c:axId val="580899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900256"/>
        <c:crosses val="autoZero"/>
        <c:auto val="1"/>
        <c:lblAlgn val="ctr"/>
        <c:lblOffset val="100"/>
        <c:noMultiLvlLbl val="0"/>
      </c:catAx>
      <c:valAx>
        <c:axId val="580900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899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447.78055000000001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901040"/>
        <c:axId val="580901432"/>
      </c:barChart>
      <c:catAx>
        <c:axId val="580901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901432"/>
        <c:crosses val="autoZero"/>
        <c:auto val="1"/>
        <c:lblAlgn val="ctr"/>
        <c:lblOffset val="100"/>
        <c:noMultiLvlLbl val="0"/>
      </c:catAx>
      <c:valAx>
        <c:axId val="580901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90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4.1381993000000001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9896616"/>
        <c:axId val="439900144"/>
      </c:barChart>
      <c:catAx>
        <c:axId val="439896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9900144"/>
        <c:crosses val="autoZero"/>
        <c:auto val="1"/>
        <c:lblAlgn val="ctr"/>
        <c:lblOffset val="100"/>
        <c:noMultiLvlLbl val="0"/>
      </c:catAx>
      <c:valAx>
        <c:axId val="439900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989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4248.4830000000002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902216"/>
        <c:axId val="580902608"/>
      </c:barChart>
      <c:catAx>
        <c:axId val="580902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902608"/>
        <c:crosses val="autoZero"/>
        <c:auto val="1"/>
        <c:lblAlgn val="ctr"/>
        <c:lblOffset val="100"/>
        <c:noMultiLvlLbl val="0"/>
      </c:catAx>
      <c:valAx>
        <c:axId val="580902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902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13.969111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903392"/>
        <c:axId val="580903784"/>
      </c:barChart>
      <c:catAx>
        <c:axId val="58090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903784"/>
        <c:crosses val="autoZero"/>
        <c:auto val="1"/>
        <c:lblAlgn val="ctr"/>
        <c:lblOffset val="100"/>
        <c:noMultiLvlLbl val="0"/>
      </c:catAx>
      <c:valAx>
        <c:axId val="580903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90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2.0765506999999999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904568"/>
        <c:axId val="580904960"/>
      </c:barChart>
      <c:catAx>
        <c:axId val="580904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904960"/>
        <c:crosses val="autoZero"/>
        <c:auto val="1"/>
        <c:lblAlgn val="ctr"/>
        <c:lblOffset val="100"/>
        <c:noMultiLvlLbl val="0"/>
      </c:catAx>
      <c:valAx>
        <c:axId val="580904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904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196.51015000000001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452744"/>
        <c:axId val="583453128"/>
      </c:barChart>
      <c:catAx>
        <c:axId val="537452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453128"/>
        <c:crosses val="autoZero"/>
        <c:auto val="1"/>
        <c:lblAlgn val="ctr"/>
        <c:lblOffset val="100"/>
        <c:noMultiLvlLbl val="0"/>
      </c:catAx>
      <c:valAx>
        <c:axId val="583453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452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1.4945177000000001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453912"/>
        <c:axId val="583454304"/>
      </c:barChart>
      <c:catAx>
        <c:axId val="58345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454304"/>
        <c:crosses val="autoZero"/>
        <c:auto val="1"/>
        <c:lblAlgn val="ctr"/>
        <c:lblOffset val="100"/>
        <c:noMultiLvlLbl val="0"/>
      </c:catAx>
      <c:valAx>
        <c:axId val="583454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45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17.558206999999999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455088"/>
        <c:axId val="583455480"/>
      </c:barChart>
      <c:catAx>
        <c:axId val="58345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455480"/>
        <c:crosses val="autoZero"/>
        <c:auto val="1"/>
        <c:lblAlgn val="ctr"/>
        <c:lblOffset val="100"/>
        <c:noMultiLvlLbl val="0"/>
      </c:catAx>
      <c:valAx>
        <c:axId val="583455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45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2.0765506999999999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456264"/>
        <c:axId val="583456656"/>
      </c:barChart>
      <c:catAx>
        <c:axId val="58345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456656"/>
        <c:crosses val="autoZero"/>
        <c:auto val="1"/>
        <c:lblAlgn val="ctr"/>
        <c:lblOffset val="100"/>
        <c:noMultiLvlLbl val="0"/>
      </c:catAx>
      <c:valAx>
        <c:axId val="58345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456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501.39859999999999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457440"/>
        <c:axId val="583457832"/>
      </c:barChart>
      <c:catAx>
        <c:axId val="58345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457832"/>
        <c:crosses val="autoZero"/>
        <c:auto val="1"/>
        <c:lblAlgn val="ctr"/>
        <c:lblOffset val="100"/>
        <c:noMultiLvlLbl val="0"/>
      </c:catAx>
      <c:valAx>
        <c:axId val="58345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45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8.0530150000000003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458616"/>
        <c:axId val="583459008"/>
      </c:barChart>
      <c:catAx>
        <c:axId val="58345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459008"/>
        <c:crosses val="autoZero"/>
        <c:auto val="1"/>
        <c:lblAlgn val="ctr"/>
        <c:lblOffset val="100"/>
        <c:noMultiLvlLbl val="0"/>
      </c:catAx>
      <c:valAx>
        <c:axId val="583459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45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이영철, ID : H1800016)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05월 27일 09:46:09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2200</v>
      </c>
      <c r="C6" s="59">
        <f>'DRIs DATA 입력'!C6</f>
        <v>2737.3512999999998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80.552859999999995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24.732272999999999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79.893000000000001</v>
      </c>
      <c r="G8" s="59">
        <f>'DRIs DATA 입력'!G8</f>
        <v>7.0730000000000004</v>
      </c>
      <c r="H8" s="59">
        <f>'DRIs DATA 입력'!H8</f>
        <v>13.034000000000001</v>
      </c>
      <c r="I8" s="46"/>
      <c r="J8" s="59" t="s">
        <v>216</v>
      </c>
      <c r="K8" s="59">
        <f>'DRIs DATA 입력'!K8</f>
        <v>3.0529999999999999</v>
      </c>
      <c r="L8" s="59">
        <f>'DRIs DATA 입력'!L8</f>
        <v>9.9890000000000008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443.06754000000001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19.683524999999999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4.1381993000000001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196.51015000000001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77.582070000000002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1.6078444000000001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1.4945177000000001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17.558206999999999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2.0765506999999999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501.39859999999999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8.0530150000000003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2.7498697999999999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1.315987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447.78055000000001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1494.74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4248.4830000000002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3097.2354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74.816890000000001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134.84943000000001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13.969111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13.155609999999999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875.34519999999998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2.5635801E-2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5.1597977000000004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242.17252999999999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119.498215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275</v>
      </c>
      <c r="B1" s="61" t="s">
        <v>296</v>
      </c>
      <c r="G1" s="62" t="s">
        <v>276</v>
      </c>
      <c r="H1" s="61" t="s">
        <v>297</v>
      </c>
    </row>
    <row r="3" spans="1:27" x14ac:dyDescent="0.4">
      <c r="A3" s="71" t="s">
        <v>298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277</v>
      </c>
      <c r="B4" s="69"/>
      <c r="C4" s="69"/>
      <c r="E4" s="66" t="s">
        <v>278</v>
      </c>
      <c r="F4" s="67"/>
      <c r="G4" s="67"/>
      <c r="H4" s="68"/>
      <c r="J4" s="66" t="s">
        <v>279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280</v>
      </c>
      <c r="V4" s="69"/>
      <c r="W4" s="69"/>
      <c r="X4" s="69"/>
      <c r="Y4" s="69"/>
      <c r="Z4" s="69"/>
    </row>
    <row r="5" spans="1:27" x14ac:dyDescent="0.4">
      <c r="A5" s="65"/>
      <c r="B5" s="65" t="s">
        <v>281</v>
      </c>
      <c r="C5" s="65" t="s">
        <v>299</v>
      </c>
      <c r="E5" s="65"/>
      <c r="F5" s="65" t="s">
        <v>50</v>
      </c>
      <c r="G5" s="65" t="s">
        <v>282</v>
      </c>
      <c r="H5" s="65" t="s">
        <v>46</v>
      </c>
      <c r="J5" s="65"/>
      <c r="K5" s="65" t="s">
        <v>283</v>
      </c>
      <c r="L5" s="65" t="s">
        <v>284</v>
      </c>
      <c r="N5" s="65"/>
      <c r="O5" s="65" t="s">
        <v>285</v>
      </c>
      <c r="P5" s="65" t="s">
        <v>286</v>
      </c>
      <c r="Q5" s="65" t="s">
        <v>287</v>
      </c>
      <c r="R5" s="65" t="s">
        <v>288</v>
      </c>
      <c r="S5" s="65" t="s">
        <v>299</v>
      </c>
      <c r="U5" s="65"/>
      <c r="V5" s="65" t="s">
        <v>285</v>
      </c>
      <c r="W5" s="65" t="s">
        <v>286</v>
      </c>
      <c r="X5" s="65" t="s">
        <v>287</v>
      </c>
      <c r="Y5" s="65" t="s">
        <v>288</v>
      </c>
      <c r="Z5" s="65" t="s">
        <v>299</v>
      </c>
    </row>
    <row r="6" spans="1:27" x14ac:dyDescent="0.4">
      <c r="A6" s="65" t="s">
        <v>277</v>
      </c>
      <c r="B6" s="65">
        <v>2200</v>
      </c>
      <c r="C6" s="65">
        <v>2737.3512999999998</v>
      </c>
      <c r="E6" s="65" t="s">
        <v>289</v>
      </c>
      <c r="F6" s="65">
        <v>55</v>
      </c>
      <c r="G6" s="65">
        <v>15</v>
      </c>
      <c r="H6" s="65">
        <v>7</v>
      </c>
      <c r="J6" s="65" t="s">
        <v>289</v>
      </c>
      <c r="K6" s="65">
        <v>0.1</v>
      </c>
      <c r="L6" s="65">
        <v>4</v>
      </c>
      <c r="N6" s="65" t="s">
        <v>290</v>
      </c>
      <c r="O6" s="65">
        <v>50</v>
      </c>
      <c r="P6" s="65">
        <v>60</v>
      </c>
      <c r="Q6" s="65">
        <v>0</v>
      </c>
      <c r="R6" s="65">
        <v>0</v>
      </c>
      <c r="S6" s="65">
        <v>80.552859999999995</v>
      </c>
      <c r="U6" s="65" t="s">
        <v>291</v>
      </c>
      <c r="V6" s="65">
        <v>0</v>
      </c>
      <c r="W6" s="65">
        <v>0</v>
      </c>
      <c r="X6" s="65">
        <v>25</v>
      </c>
      <c r="Y6" s="65">
        <v>0</v>
      </c>
      <c r="Z6" s="65">
        <v>24.732272999999999</v>
      </c>
    </row>
    <row r="7" spans="1:27" x14ac:dyDescent="0.4">
      <c r="E7" s="65" t="s">
        <v>292</v>
      </c>
      <c r="F7" s="65">
        <v>65</v>
      </c>
      <c r="G7" s="65">
        <v>30</v>
      </c>
      <c r="H7" s="65">
        <v>20</v>
      </c>
      <c r="J7" s="65" t="s">
        <v>292</v>
      </c>
      <c r="K7" s="65">
        <v>1</v>
      </c>
      <c r="L7" s="65">
        <v>10</v>
      </c>
    </row>
    <row r="8" spans="1:27" x14ac:dyDescent="0.4">
      <c r="E8" s="65" t="s">
        <v>293</v>
      </c>
      <c r="F8" s="65">
        <v>79.893000000000001</v>
      </c>
      <c r="G8" s="65">
        <v>7.0730000000000004</v>
      </c>
      <c r="H8" s="65">
        <v>13.034000000000001</v>
      </c>
      <c r="J8" s="65" t="s">
        <v>293</v>
      </c>
      <c r="K8" s="65">
        <v>3.0529999999999999</v>
      </c>
      <c r="L8" s="65">
        <v>9.9890000000000008</v>
      </c>
    </row>
    <row r="13" spans="1:27" x14ac:dyDescent="0.4">
      <c r="A13" s="70" t="s">
        <v>300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301</v>
      </c>
      <c r="B14" s="69"/>
      <c r="C14" s="69"/>
      <c r="D14" s="69"/>
      <c r="E14" s="69"/>
      <c r="F14" s="69"/>
      <c r="H14" s="69" t="s">
        <v>302</v>
      </c>
      <c r="I14" s="69"/>
      <c r="J14" s="69"/>
      <c r="K14" s="69"/>
      <c r="L14" s="69"/>
      <c r="M14" s="69"/>
      <c r="O14" s="69" t="s">
        <v>303</v>
      </c>
      <c r="P14" s="69"/>
      <c r="Q14" s="69"/>
      <c r="R14" s="69"/>
      <c r="S14" s="69"/>
      <c r="T14" s="69"/>
      <c r="V14" s="69" t="s">
        <v>304</v>
      </c>
      <c r="W14" s="69"/>
      <c r="X14" s="69"/>
      <c r="Y14" s="69"/>
      <c r="Z14" s="69"/>
      <c r="AA14" s="69"/>
    </row>
    <row r="15" spans="1:27" x14ac:dyDescent="0.4">
      <c r="A15" s="65"/>
      <c r="B15" s="65" t="s">
        <v>305</v>
      </c>
      <c r="C15" s="65" t="s">
        <v>306</v>
      </c>
      <c r="D15" s="65" t="s">
        <v>307</v>
      </c>
      <c r="E15" s="65" t="s">
        <v>308</v>
      </c>
      <c r="F15" s="65" t="s">
        <v>309</v>
      </c>
      <c r="H15" s="65"/>
      <c r="I15" s="65" t="s">
        <v>305</v>
      </c>
      <c r="J15" s="65" t="s">
        <v>306</v>
      </c>
      <c r="K15" s="65" t="s">
        <v>307</v>
      </c>
      <c r="L15" s="65" t="s">
        <v>308</v>
      </c>
      <c r="M15" s="65" t="s">
        <v>309</v>
      </c>
      <c r="O15" s="65"/>
      <c r="P15" s="65" t="s">
        <v>305</v>
      </c>
      <c r="Q15" s="65" t="s">
        <v>306</v>
      </c>
      <c r="R15" s="65" t="s">
        <v>307</v>
      </c>
      <c r="S15" s="65" t="s">
        <v>308</v>
      </c>
      <c r="T15" s="65" t="s">
        <v>309</v>
      </c>
      <c r="V15" s="65"/>
      <c r="W15" s="65" t="s">
        <v>305</v>
      </c>
      <c r="X15" s="65" t="s">
        <v>306</v>
      </c>
      <c r="Y15" s="65" t="s">
        <v>307</v>
      </c>
      <c r="Z15" s="65" t="s">
        <v>308</v>
      </c>
      <c r="AA15" s="65" t="s">
        <v>309</v>
      </c>
    </row>
    <row r="16" spans="1:27" x14ac:dyDescent="0.4">
      <c r="A16" s="65" t="s">
        <v>310</v>
      </c>
      <c r="B16" s="65">
        <v>530</v>
      </c>
      <c r="C16" s="65">
        <v>750</v>
      </c>
      <c r="D16" s="65">
        <v>0</v>
      </c>
      <c r="E16" s="65">
        <v>3000</v>
      </c>
      <c r="F16" s="65">
        <v>443.06754000000001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19.683524999999999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4.1381993000000001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196.51015000000001</v>
      </c>
    </row>
    <row r="23" spans="1:62" x14ac:dyDescent="0.4">
      <c r="A23" s="70" t="s">
        <v>311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312</v>
      </c>
      <c r="B24" s="69"/>
      <c r="C24" s="69"/>
      <c r="D24" s="69"/>
      <c r="E24" s="69"/>
      <c r="F24" s="69"/>
      <c r="H24" s="69" t="s">
        <v>313</v>
      </c>
      <c r="I24" s="69"/>
      <c r="J24" s="69"/>
      <c r="K24" s="69"/>
      <c r="L24" s="69"/>
      <c r="M24" s="69"/>
      <c r="O24" s="69" t="s">
        <v>314</v>
      </c>
      <c r="P24" s="69"/>
      <c r="Q24" s="69"/>
      <c r="R24" s="69"/>
      <c r="S24" s="69"/>
      <c r="T24" s="69"/>
      <c r="V24" s="69" t="s">
        <v>315</v>
      </c>
      <c r="W24" s="69"/>
      <c r="X24" s="69"/>
      <c r="Y24" s="69"/>
      <c r="Z24" s="69"/>
      <c r="AA24" s="69"/>
      <c r="AC24" s="69" t="s">
        <v>316</v>
      </c>
      <c r="AD24" s="69"/>
      <c r="AE24" s="69"/>
      <c r="AF24" s="69"/>
      <c r="AG24" s="69"/>
      <c r="AH24" s="69"/>
      <c r="AJ24" s="69" t="s">
        <v>317</v>
      </c>
      <c r="AK24" s="69"/>
      <c r="AL24" s="69"/>
      <c r="AM24" s="69"/>
      <c r="AN24" s="69"/>
      <c r="AO24" s="69"/>
      <c r="AQ24" s="69" t="s">
        <v>318</v>
      </c>
      <c r="AR24" s="69"/>
      <c r="AS24" s="69"/>
      <c r="AT24" s="69"/>
      <c r="AU24" s="69"/>
      <c r="AV24" s="69"/>
      <c r="AX24" s="69" t="s">
        <v>319</v>
      </c>
      <c r="AY24" s="69"/>
      <c r="AZ24" s="69"/>
      <c r="BA24" s="69"/>
      <c r="BB24" s="69"/>
      <c r="BC24" s="69"/>
      <c r="BE24" s="69" t="s">
        <v>320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321</v>
      </c>
      <c r="C25" s="65" t="s">
        <v>322</v>
      </c>
      <c r="D25" s="65" t="s">
        <v>323</v>
      </c>
      <c r="E25" s="65" t="s">
        <v>324</v>
      </c>
      <c r="F25" s="65" t="s">
        <v>325</v>
      </c>
      <c r="H25" s="65"/>
      <c r="I25" s="65" t="s">
        <v>321</v>
      </c>
      <c r="J25" s="65" t="s">
        <v>322</v>
      </c>
      <c r="K25" s="65" t="s">
        <v>323</v>
      </c>
      <c r="L25" s="65" t="s">
        <v>324</v>
      </c>
      <c r="M25" s="65" t="s">
        <v>325</v>
      </c>
      <c r="O25" s="65"/>
      <c r="P25" s="65" t="s">
        <v>321</v>
      </c>
      <c r="Q25" s="65" t="s">
        <v>322</v>
      </c>
      <c r="R25" s="65" t="s">
        <v>323</v>
      </c>
      <c r="S25" s="65" t="s">
        <v>324</v>
      </c>
      <c r="T25" s="65" t="s">
        <v>325</v>
      </c>
      <c r="V25" s="65"/>
      <c r="W25" s="65" t="s">
        <v>321</v>
      </c>
      <c r="X25" s="65" t="s">
        <v>322</v>
      </c>
      <c r="Y25" s="65" t="s">
        <v>323</v>
      </c>
      <c r="Z25" s="65" t="s">
        <v>324</v>
      </c>
      <c r="AA25" s="65" t="s">
        <v>325</v>
      </c>
      <c r="AC25" s="65"/>
      <c r="AD25" s="65" t="s">
        <v>321</v>
      </c>
      <c r="AE25" s="65" t="s">
        <v>322</v>
      </c>
      <c r="AF25" s="65" t="s">
        <v>323</v>
      </c>
      <c r="AG25" s="65" t="s">
        <v>324</v>
      </c>
      <c r="AH25" s="65" t="s">
        <v>325</v>
      </c>
      <c r="AJ25" s="65"/>
      <c r="AK25" s="65" t="s">
        <v>321</v>
      </c>
      <c r="AL25" s="65" t="s">
        <v>322</v>
      </c>
      <c r="AM25" s="65" t="s">
        <v>323</v>
      </c>
      <c r="AN25" s="65" t="s">
        <v>324</v>
      </c>
      <c r="AO25" s="65" t="s">
        <v>325</v>
      </c>
      <c r="AQ25" s="65"/>
      <c r="AR25" s="65" t="s">
        <v>321</v>
      </c>
      <c r="AS25" s="65" t="s">
        <v>322</v>
      </c>
      <c r="AT25" s="65" t="s">
        <v>323</v>
      </c>
      <c r="AU25" s="65" t="s">
        <v>324</v>
      </c>
      <c r="AV25" s="65" t="s">
        <v>325</v>
      </c>
      <c r="AX25" s="65"/>
      <c r="AY25" s="65" t="s">
        <v>321</v>
      </c>
      <c r="AZ25" s="65" t="s">
        <v>322</v>
      </c>
      <c r="BA25" s="65" t="s">
        <v>323</v>
      </c>
      <c r="BB25" s="65" t="s">
        <v>324</v>
      </c>
      <c r="BC25" s="65" t="s">
        <v>325</v>
      </c>
      <c r="BE25" s="65"/>
      <c r="BF25" s="65" t="s">
        <v>321</v>
      </c>
      <c r="BG25" s="65" t="s">
        <v>322</v>
      </c>
      <c r="BH25" s="65" t="s">
        <v>323</v>
      </c>
      <c r="BI25" s="65" t="s">
        <v>324</v>
      </c>
      <c r="BJ25" s="65" t="s">
        <v>325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77.582070000000002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1.6078444000000001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1.4945177000000001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17.558206999999999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2.0765506999999999</v>
      </c>
      <c r="AJ26" s="65" t="s">
        <v>326</v>
      </c>
      <c r="AK26" s="65">
        <v>320</v>
      </c>
      <c r="AL26" s="65">
        <v>400</v>
      </c>
      <c r="AM26" s="65">
        <v>0</v>
      </c>
      <c r="AN26" s="65">
        <v>1000</v>
      </c>
      <c r="AO26" s="65">
        <v>501.39859999999999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8.0530150000000003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2.7498697999999999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1.315987</v>
      </c>
    </row>
    <row r="33" spans="1:68" x14ac:dyDescent="0.4">
      <c r="A33" s="70" t="s">
        <v>327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328</v>
      </c>
      <c r="B34" s="69"/>
      <c r="C34" s="69"/>
      <c r="D34" s="69"/>
      <c r="E34" s="69"/>
      <c r="F34" s="69"/>
      <c r="H34" s="69" t="s">
        <v>329</v>
      </c>
      <c r="I34" s="69"/>
      <c r="J34" s="69"/>
      <c r="K34" s="69"/>
      <c r="L34" s="69"/>
      <c r="M34" s="69"/>
      <c r="O34" s="69" t="s">
        <v>330</v>
      </c>
      <c r="P34" s="69"/>
      <c r="Q34" s="69"/>
      <c r="R34" s="69"/>
      <c r="S34" s="69"/>
      <c r="T34" s="69"/>
      <c r="V34" s="69" t="s">
        <v>331</v>
      </c>
      <c r="W34" s="69"/>
      <c r="X34" s="69"/>
      <c r="Y34" s="69"/>
      <c r="Z34" s="69"/>
      <c r="AA34" s="69"/>
      <c r="AC34" s="69" t="s">
        <v>332</v>
      </c>
      <c r="AD34" s="69"/>
      <c r="AE34" s="69"/>
      <c r="AF34" s="69"/>
      <c r="AG34" s="69"/>
      <c r="AH34" s="69"/>
      <c r="AJ34" s="69" t="s">
        <v>333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321</v>
      </c>
      <c r="C35" s="65" t="s">
        <v>322</v>
      </c>
      <c r="D35" s="65" t="s">
        <v>323</v>
      </c>
      <c r="E35" s="65" t="s">
        <v>324</v>
      </c>
      <c r="F35" s="65" t="s">
        <v>325</v>
      </c>
      <c r="H35" s="65"/>
      <c r="I35" s="65" t="s">
        <v>321</v>
      </c>
      <c r="J35" s="65" t="s">
        <v>322</v>
      </c>
      <c r="K35" s="65" t="s">
        <v>323</v>
      </c>
      <c r="L35" s="65" t="s">
        <v>324</v>
      </c>
      <c r="M35" s="65" t="s">
        <v>325</v>
      </c>
      <c r="O35" s="65"/>
      <c r="P35" s="65" t="s">
        <v>321</v>
      </c>
      <c r="Q35" s="65" t="s">
        <v>322</v>
      </c>
      <c r="R35" s="65" t="s">
        <v>323</v>
      </c>
      <c r="S35" s="65" t="s">
        <v>324</v>
      </c>
      <c r="T35" s="65" t="s">
        <v>325</v>
      </c>
      <c r="V35" s="65"/>
      <c r="W35" s="65" t="s">
        <v>321</v>
      </c>
      <c r="X35" s="65" t="s">
        <v>322</v>
      </c>
      <c r="Y35" s="65" t="s">
        <v>323</v>
      </c>
      <c r="Z35" s="65" t="s">
        <v>324</v>
      </c>
      <c r="AA35" s="65" t="s">
        <v>325</v>
      </c>
      <c r="AC35" s="65"/>
      <c r="AD35" s="65" t="s">
        <v>321</v>
      </c>
      <c r="AE35" s="65" t="s">
        <v>322</v>
      </c>
      <c r="AF35" s="65" t="s">
        <v>323</v>
      </c>
      <c r="AG35" s="65" t="s">
        <v>324</v>
      </c>
      <c r="AH35" s="65" t="s">
        <v>325</v>
      </c>
      <c r="AJ35" s="65"/>
      <c r="AK35" s="65" t="s">
        <v>321</v>
      </c>
      <c r="AL35" s="65" t="s">
        <v>322</v>
      </c>
      <c r="AM35" s="65" t="s">
        <v>323</v>
      </c>
      <c r="AN35" s="65" t="s">
        <v>324</v>
      </c>
      <c r="AO35" s="65" t="s">
        <v>325</v>
      </c>
    </row>
    <row r="36" spans="1:68" x14ac:dyDescent="0.4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447.78055000000001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1494.74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4248.4830000000002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3097.2354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74.816890000000001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134.84943000000001</v>
      </c>
    </row>
    <row r="43" spans="1:68" x14ac:dyDescent="0.4">
      <c r="A43" s="70" t="s">
        <v>334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335</v>
      </c>
      <c r="B44" s="69"/>
      <c r="C44" s="69"/>
      <c r="D44" s="69"/>
      <c r="E44" s="69"/>
      <c r="F44" s="69"/>
      <c r="H44" s="69" t="s">
        <v>336</v>
      </c>
      <c r="I44" s="69"/>
      <c r="J44" s="69"/>
      <c r="K44" s="69"/>
      <c r="L44" s="69"/>
      <c r="M44" s="69"/>
      <c r="O44" s="69" t="s">
        <v>337</v>
      </c>
      <c r="P44" s="69"/>
      <c r="Q44" s="69"/>
      <c r="R44" s="69"/>
      <c r="S44" s="69"/>
      <c r="T44" s="69"/>
      <c r="V44" s="69" t="s">
        <v>338</v>
      </c>
      <c r="W44" s="69"/>
      <c r="X44" s="69"/>
      <c r="Y44" s="69"/>
      <c r="Z44" s="69"/>
      <c r="AA44" s="69"/>
      <c r="AC44" s="69" t="s">
        <v>339</v>
      </c>
      <c r="AD44" s="69"/>
      <c r="AE44" s="69"/>
      <c r="AF44" s="69"/>
      <c r="AG44" s="69"/>
      <c r="AH44" s="69"/>
      <c r="AJ44" s="69" t="s">
        <v>340</v>
      </c>
      <c r="AK44" s="69"/>
      <c r="AL44" s="69"/>
      <c r="AM44" s="69"/>
      <c r="AN44" s="69"/>
      <c r="AO44" s="69"/>
      <c r="AQ44" s="69" t="s">
        <v>341</v>
      </c>
      <c r="AR44" s="69"/>
      <c r="AS44" s="69"/>
      <c r="AT44" s="69"/>
      <c r="AU44" s="69"/>
      <c r="AV44" s="69"/>
      <c r="AX44" s="69" t="s">
        <v>342</v>
      </c>
      <c r="AY44" s="69"/>
      <c r="AZ44" s="69"/>
      <c r="BA44" s="69"/>
      <c r="BB44" s="69"/>
      <c r="BC44" s="69"/>
      <c r="BE44" s="69" t="s">
        <v>343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321</v>
      </c>
      <c r="C45" s="65" t="s">
        <v>322</v>
      </c>
      <c r="D45" s="65" t="s">
        <v>323</v>
      </c>
      <c r="E45" s="65" t="s">
        <v>324</v>
      </c>
      <c r="F45" s="65" t="s">
        <v>325</v>
      </c>
      <c r="H45" s="65"/>
      <c r="I45" s="65" t="s">
        <v>321</v>
      </c>
      <c r="J45" s="65" t="s">
        <v>322</v>
      </c>
      <c r="K45" s="65" t="s">
        <v>323</v>
      </c>
      <c r="L45" s="65" t="s">
        <v>324</v>
      </c>
      <c r="M45" s="65" t="s">
        <v>325</v>
      </c>
      <c r="O45" s="65"/>
      <c r="P45" s="65" t="s">
        <v>321</v>
      </c>
      <c r="Q45" s="65" t="s">
        <v>322</v>
      </c>
      <c r="R45" s="65" t="s">
        <v>323</v>
      </c>
      <c r="S45" s="65" t="s">
        <v>324</v>
      </c>
      <c r="T45" s="65" t="s">
        <v>325</v>
      </c>
      <c r="V45" s="65"/>
      <c r="W45" s="65" t="s">
        <v>321</v>
      </c>
      <c r="X45" s="65" t="s">
        <v>322</v>
      </c>
      <c r="Y45" s="65" t="s">
        <v>323</v>
      </c>
      <c r="Z45" s="65" t="s">
        <v>324</v>
      </c>
      <c r="AA45" s="65" t="s">
        <v>325</v>
      </c>
      <c r="AC45" s="65"/>
      <c r="AD45" s="65" t="s">
        <v>321</v>
      </c>
      <c r="AE45" s="65" t="s">
        <v>322</v>
      </c>
      <c r="AF45" s="65" t="s">
        <v>323</v>
      </c>
      <c r="AG45" s="65" t="s">
        <v>324</v>
      </c>
      <c r="AH45" s="65" t="s">
        <v>325</v>
      </c>
      <c r="AJ45" s="65"/>
      <c r="AK45" s="65" t="s">
        <v>321</v>
      </c>
      <c r="AL45" s="65" t="s">
        <v>322</v>
      </c>
      <c r="AM45" s="65" t="s">
        <v>323</v>
      </c>
      <c r="AN45" s="65" t="s">
        <v>324</v>
      </c>
      <c r="AO45" s="65" t="s">
        <v>325</v>
      </c>
      <c r="AQ45" s="65"/>
      <c r="AR45" s="65" t="s">
        <v>321</v>
      </c>
      <c r="AS45" s="65" t="s">
        <v>322</v>
      </c>
      <c r="AT45" s="65" t="s">
        <v>323</v>
      </c>
      <c r="AU45" s="65" t="s">
        <v>324</v>
      </c>
      <c r="AV45" s="65" t="s">
        <v>325</v>
      </c>
      <c r="AX45" s="65"/>
      <c r="AY45" s="65" t="s">
        <v>321</v>
      </c>
      <c r="AZ45" s="65" t="s">
        <v>322</v>
      </c>
      <c r="BA45" s="65" t="s">
        <v>323</v>
      </c>
      <c r="BB45" s="65" t="s">
        <v>324</v>
      </c>
      <c r="BC45" s="65" t="s">
        <v>325</v>
      </c>
      <c r="BE45" s="65"/>
      <c r="BF45" s="65" t="s">
        <v>321</v>
      </c>
      <c r="BG45" s="65" t="s">
        <v>322</v>
      </c>
      <c r="BH45" s="65" t="s">
        <v>323</v>
      </c>
      <c r="BI45" s="65" t="s">
        <v>324</v>
      </c>
      <c r="BJ45" s="65" t="s">
        <v>325</v>
      </c>
    </row>
    <row r="46" spans="1:68" x14ac:dyDescent="0.4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13.969111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13.155609999999999</v>
      </c>
      <c r="O46" s="65" t="s">
        <v>344</v>
      </c>
      <c r="P46" s="65">
        <v>600</v>
      </c>
      <c r="Q46" s="65">
        <v>800</v>
      </c>
      <c r="R46" s="65">
        <v>0</v>
      </c>
      <c r="S46" s="65">
        <v>10000</v>
      </c>
      <c r="T46" s="65">
        <v>875.34519999999998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2.5635801E-2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5.1597977000000004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242.17252999999999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119.498215</v>
      </c>
      <c r="AX46" s="65" t="s">
        <v>345</v>
      </c>
      <c r="AY46" s="65"/>
      <c r="AZ46" s="65"/>
      <c r="BA46" s="65"/>
      <c r="BB46" s="65"/>
      <c r="BC46" s="65"/>
      <c r="BE46" s="65" t="s">
        <v>346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347</v>
      </c>
      <c r="B2" s="61" t="s">
        <v>348</v>
      </c>
      <c r="C2" s="61" t="s">
        <v>294</v>
      </c>
      <c r="D2" s="61">
        <v>61</v>
      </c>
      <c r="E2" s="61">
        <v>2737.3512999999998</v>
      </c>
      <c r="F2" s="61">
        <v>493.77690000000001</v>
      </c>
      <c r="G2" s="61">
        <v>43.714835999999998</v>
      </c>
      <c r="H2" s="61">
        <v>26.059498000000001</v>
      </c>
      <c r="I2" s="61">
        <v>17.655338</v>
      </c>
      <c r="J2" s="61">
        <v>80.552859999999995</v>
      </c>
      <c r="K2" s="61">
        <v>50.719512999999999</v>
      </c>
      <c r="L2" s="61">
        <v>29.833345000000001</v>
      </c>
      <c r="M2" s="61">
        <v>24.732272999999999</v>
      </c>
      <c r="N2" s="61">
        <v>3.3288964999999999</v>
      </c>
      <c r="O2" s="61">
        <v>13.184702</v>
      </c>
      <c r="P2" s="61">
        <v>692.86779999999999</v>
      </c>
      <c r="Q2" s="61">
        <v>20.600798000000001</v>
      </c>
      <c r="R2" s="61">
        <v>443.06754000000001</v>
      </c>
      <c r="S2" s="61">
        <v>148.49431999999999</v>
      </c>
      <c r="T2" s="61">
        <v>3534.8780000000002</v>
      </c>
      <c r="U2" s="61">
        <v>4.1381993000000001</v>
      </c>
      <c r="V2" s="61">
        <v>19.683524999999999</v>
      </c>
      <c r="W2" s="61">
        <v>196.51015000000001</v>
      </c>
      <c r="X2" s="61">
        <v>77.582070000000002</v>
      </c>
      <c r="Y2" s="61">
        <v>1.6078444000000001</v>
      </c>
      <c r="Z2" s="61">
        <v>1.4945177000000001</v>
      </c>
      <c r="AA2" s="61">
        <v>17.558206999999999</v>
      </c>
      <c r="AB2" s="61">
        <v>2.0765506999999999</v>
      </c>
      <c r="AC2" s="61">
        <v>501.39859999999999</v>
      </c>
      <c r="AD2" s="61">
        <v>8.0530150000000003</v>
      </c>
      <c r="AE2" s="61">
        <v>2.7498697999999999</v>
      </c>
      <c r="AF2" s="61">
        <v>1.315987</v>
      </c>
      <c r="AG2" s="61">
        <v>447.78055000000001</v>
      </c>
      <c r="AH2" s="61">
        <v>262.22998000000001</v>
      </c>
      <c r="AI2" s="61">
        <v>185.55056999999999</v>
      </c>
      <c r="AJ2" s="61">
        <v>1494.74</v>
      </c>
      <c r="AK2" s="61">
        <v>4248.4830000000002</v>
      </c>
      <c r="AL2" s="61">
        <v>74.816890000000001</v>
      </c>
      <c r="AM2" s="61">
        <v>3097.2354</v>
      </c>
      <c r="AN2" s="61">
        <v>134.84943000000001</v>
      </c>
      <c r="AO2" s="61">
        <v>13.969111</v>
      </c>
      <c r="AP2" s="61">
        <v>10.200907000000001</v>
      </c>
      <c r="AQ2" s="61">
        <v>3.7682047000000001</v>
      </c>
      <c r="AR2" s="61">
        <v>13.155609999999999</v>
      </c>
      <c r="AS2" s="61">
        <v>875.34519999999998</v>
      </c>
      <c r="AT2" s="61">
        <v>2.5635801E-2</v>
      </c>
      <c r="AU2" s="61">
        <v>5.1597977000000004</v>
      </c>
      <c r="AV2" s="61">
        <v>242.17252999999999</v>
      </c>
      <c r="AW2" s="61">
        <v>119.498215</v>
      </c>
      <c r="AX2" s="61">
        <v>0.100562684</v>
      </c>
      <c r="AY2" s="61">
        <v>0.89481896000000005</v>
      </c>
      <c r="AZ2" s="61">
        <v>418.70740000000001</v>
      </c>
      <c r="BA2" s="61">
        <v>41.506847</v>
      </c>
      <c r="BB2" s="61">
        <v>11.859373</v>
      </c>
      <c r="BC2" s="61">
        <v>15.173693</v>
      </c>
      <c r="BD2" s="61">
        <v>14.452019</v>
      </c>
      <c r="BE2" s="61">
        <v>0.99824464000000002</v>
      </c>
      <c r="BF2" s="61">
        <v>4.7307395999999997</v>
      </c>
      <c r="BG2" s="61">
        <v>2.7754896000000001E-3</v>
      </c>
      <c r="BH2" s="61">
        <v>7.6886727000000004E-3</v>
      </c>
      <c r="BI2" s="61">
        <v>6.3133043999999998E-3</v>
      </c>
      <c r="BJ2" s="61">
        <v>4.1275036000000001E-2</v>
      </c>
      <c r="BK2" s="61">
        <v>2.1349920000000001E-4</v>
      </c>
      <c r="BL2" s="61">
        <v>0.14719029</v>
      </c>
      <c r="BM2" s="61">
        <v>2.1892757</v>
      </c>
      <c r="BN2" s="61">
        <v>0.54431795999999999</v>
      </c>
      <c r="BO2" s="61">
        <v>43.119746999999997</v>
      </c>
      <c r="BP2" s="61">
        <v>6.9376883999999999</v>
      </c>
      <c r="BQ2" s="61">
        <v>14.443932</v>
      </c>
      <c r="BR2" s="61">
        <v>56.903179999999999</v>
      </c>
      <c r="BS2" s="61">
        <v>28.701094000000001</v>
      </c>
      <c r="BT2" s="61">
        <v>5.5623839999999998</v>
      </c>
      <c r="BU2" s="61">
        <v>0.11783453000000001</v>
      </c>
      <c r="BV2" s="61">
        <v>4.7934834000000003E-2</v>
      </c>
      <c r="BW2" s="61">
        <v>0.42895149999999999</v>
      </c>
      <c r="BX2" s="61">
        <v>1.0482213</v>
      </c>
      <c r="BY2" s="61">
        <v>0.14031606999999999</v>
      </c>
      <c r="BZ2" s="61">
        <v>8.4211932999999999E-4</v>
      </c>
      <c r="CA2" s="61">
        <v>1.3177376000000001</v>
      </c>
      <c r="CB2" s="61">
        <v>2.6363514000000001E-2</v>
      </c>
      <c r="CC2" s="61">
        <v>0.21995655</v>
      </c>
      <c r="CD2" s="61">
        <v>1.5567526</v>
      </c>
      <c r="CE2" s="61">
        <v>5.8456122999999999E-2</v>
      </c>
      <c r="CF2" s="61">
        <v>0.33655286000000001</v>
      </c>
      <c r="CG2" s="61">
        <v>1.2449999E-6</v>
      </c>
      <c r="CH2" s="61">
        <v>3.674301E-2</v>
      </c>
      <c r="CI2" s="61">
        <v>2.5328759999999999E-3</v>
      </c>
      <c r="CJ2" s="61">
        <v>3.6112907000000001</v>
      </c>
      <c r="CK2" s="61">
        <v>1.3607258000000001E-2</v>
      </c>
      <c r="CL2" s="61">
        <v>1.353083</v>
      </c>
      <c r="CM2" s="61">
        <v>2.1402822000000001</v>
      </c>
      <c r="CN2" s="61">
        <v>2974.7624999999998</v>
      </c>
      <c r="CO2" s="61">
        <v>5085.375</v>
      </c>
      <c r="CP2" s="61">
        <v>2312.6610999999998</v>
      </c>
      <c r="CQ2" s="61">
        <v>998.15769999999998</v>
      </c>
      <c r="CR2" s="61">
        <v>547.07889999999998</v>
      </c>
      <c r="CS2" s="61">
        <v>714.34209999999996</v>
      </c>
      <c r="CT2" s="61">
        <v>2881.7136</v>
      </c>
      <c r="CU2" s="61">
        <v>1495.2981</v>
      </c>
      <c r="CV2" s="61">
        <v>2259.4684999999999</v>
      </c>
      <c r="CW2" s="61">
        <v>1580.1592000000001</v>
      </c>
      <c r="CX2" s="61">
        <v>497.47784000000001</v>
      </c>
      <c r="CY2" s="61">
        <v>4064.5942</v>
      </c>
      <c r="CZ2" s="61">
        <v>1483.1603</v>
      </c>
      <c r="DA2" s="61">
        <v>4168.6149999999998</v>
      </c>
      <c r="DB2" s="61">
        <v>4413.3620000000001</v>
      </c>
      <c r="DC2" s="61">
        <v>5440.9204</v>
      </c>
      <c r="DD2" s="61">
        <v>8344.3279999999995</v>
      </c>
      <c r="DE2" s="61">
        <v>1560.894</v>
      </c>
      <c r="DF2" s="61">
        <v>5027.2629999999999</v>
      </c>
      <c r="DG2" s="61">
        <v>1967.0617999999999</v>
      </c>
      <c r="DH2" s="61">
        <v>87.471260000000001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41.506847</v>
      </c>
      <c r="B6">
        <f>BB2</f>
        <v>11.859373</v>
      </c>
      <c r="C6">
        <f>BC2</f>
        <v>15.173693</v>
      </c>
      <c r="D6">
        <f>BD2</f>
        <v>14.452019</v>
      </c>
    </row>
    <row r="7" spans="1:113" x14ac:dyDescent="0.4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21443</v>
      </c>
      <c r="C2" s="56">
        <f ca="1">YEAR(TODAY())-YEAR(B2)+IF(TODAY()&gt;=DATE(YEAR(TODAY()),MONTH(B2),DAY(B2)),0,-1)</f>
        <v>61</v>
      </c>
      <c r="E2" s="52">
        <v>170</v>
      </c>
      <c r="F2" s="53" t="s">
        <v>39</v>
      </c>
      <c r="G2" s="52">
        <v>64</v>
      </c>
      <c r="H2" s="51" t="s">
        <v>41</v>
      </c>
      <c r="I2" s="72">
        <f>ROUND(G3/E3^2,1)</f>
        <v>22.1</v>
      </c>
    </row>
    <row r="3" spans="1:9" x14ac:dyDescent="0.4">
      <c r="E3" s="51">
        <f>E2/100</f>
        <v>1.7</v>
      </c>
      <c r="F3" s="51" t="s">
        <v>40</v>
      </c>
      <c r="G3" s="51">
        <f>G2</f>
        <v>64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43970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31"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이영철, ID : H1800016)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05월 27일 09:46:09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223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295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43970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61</v>
      </c>
      <c r="G12" s="137"/>
      <c r="H12" s="137"/>
      <c r="I12" s="137"/>
      <c r="K12" s="128">
        <f>'개인정보 및 신체계측 입력'!E2</f>
        <v>170</v>
      </c>
      <c r="L12" s="129"/>
      <c r="M12" s="122">
        <f>'개인정보 및 신체계측 입력'!G2</f>
        <v>64</v>
      </c>
      <c r="N12" s="123"/>
      <c r="O12" s="118" t="s">
        <v>271</v>
      </c>
      <c r="P12" s="112"/>
      <c r="Q12" s="115">
        <f>'개인정보 및 신체계측 입력'!I2</f>
        <v>22.1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이영철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79.893000000000001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7.0730000000000004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13.034000000000001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10</v>
      </c>
      <c r="L72" s="36" t="s">
        <v>53</v>
      </c>
      <c r="M72" s="36">
        <f>ROUND('DRIs DATA'!K8,1)</f>
        <v>3.1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59.08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164.03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77.58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138.44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55.97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283.23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139.69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2020-05-27T01:19:30Z</dcterms:modified>
</cp:coreProperties>
</file>