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 생성중\"/>
    </mc:Choice>
  </mc:AlternateContent>
  <bookViews>
    <workbookView xWindow="0" yWindow="0" windowWidth="11556" windowHeight="65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<sst xmlns="http://schemas.openxmlformats.org/spreadsheetml/2006/main" count="692" uniqueCount="342">
  <si>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</si>
  <si>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</si>
  <si>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</si>
  <si>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</si>
  <si>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</si>
  <si>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</si>
  <si>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</si>
  <si>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</si>
  <si>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</si>
  <si>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</si>
  <si>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</si>
  <si>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</si>
  <si>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</si>
  <si>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</si>
  <si>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</si>
  <si>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</si>
  <si>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</si>
  <si>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</si>
  <si>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</si>
  <si>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</si>
  <si>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</si>
  <si>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</si>
  <si>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</si>
  <si>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</si>
  <si>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</si>
  <si>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</si>
  <si>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</si>
  <si>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</si>
  <si>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</si>
  <si>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</si>
  <si>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</si>
  <si>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</si>
  <si>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</si>
  <si>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</si>
  <si>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</si>
  <si>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</si>
  <si>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</si>
  <si>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</si>
  <si>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</si>
  <si>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</si>
  <si>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</si>
  <si>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</si>
  <si>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</si>
  <si>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</si>
  <si>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</si>
  <si>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</si>
  <si>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</si>
  <si>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</si>
  <si>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</si>
  <si>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</si>
  <si>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</si>
  <si>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</si>
  <si>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</si>
  <si>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</si>
  <si>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</si>
  <si>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</si>
  <si>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</si>
  <si>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</si>
  <si>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</si>
  <si>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</si>
  <si>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</si>
  <si>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</si>
  <si>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</si>
  <si>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</si>
  <si>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</si>
  <si>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</si>
  <si>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</si>
  <si>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</si>
  <si>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</si>
  <si>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</si>
  <si>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</si>
  <si>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</si>
  <si>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</si>
  <si>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</si>
  <si>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</si>
  <si>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</si>
  <si>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</si>
  <si>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</si>
  <si>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</si>
  <si>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</si>
  <si>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</si>
  <si>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</si>
  <si>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</si>
  <si>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</si>
  <si>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</si>
  <si>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</si>
  <si>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</si>
  <si>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</si>
  <si>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</si>
  <si>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</si>
  <si>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</si>
  <si>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</si>
  <si>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</si>
  <si>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</si>
  <si>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</si>
  <si>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</si>
  <si>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</si>
  <si>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</si>
  <si>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</si>
  <si>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</si>
  <si>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</si>
  <si>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</si>
  <si>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</si>
  <si>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</si>
  <si>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</si>
  <si>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</si>
  <si>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</si>
  <si>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</si>
  <si>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</si>
  <si>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</si>
  <si>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</si>
  <si>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</si>
  <si>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</si>
  <si>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</si>
  <si>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</si>
  <si>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</si>
  <si>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</si>
  <si>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</si>
  <si>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</si>
  <si>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</si>
  <si>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</si>
  <si>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</si>
  <si>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</si>
  <si>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</si>
  <si>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</si>
  <si>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</si>
  <si>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</si>
  <si>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</si>
  <si>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</si>
  <si>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</si>
  <si>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</si>
  <si>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</si>
  <si>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</si>
  <si>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</si>
  <si>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</si>
  <si>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</si>
  <si>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</si>
  <si>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</si>
  <si>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</si>
  <si>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</si>
  <si>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</si>
  <si>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</si>
  <si>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</si>
  <si>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</si>
  <si>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</si>
  <si>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</si>
  <si>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</si>
  <si>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</si>
  <si>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</si>
  <si>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</si>
  <si>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</si>
  <si>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</si>
  <si>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</si>
  <si>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</si>
  <si>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</si>
  <si>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</si>
  <si>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</si>
  <si>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</si>
  <si>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</si>
  <si>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</si>
  <si>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</si>
  <si>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</si>
  <si>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</si>
  <si>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</si>
  <si>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</si>
  <si>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</si>
  <si>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</si>
  <si>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</si>
  <si>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</si>
  <si>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</si>
  <si>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</si>
  <si>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</si>
  <si>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</si>
  <si>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</si>
  <si>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</si>
  <si>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</si>
  <si>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</si>
  <si>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</si>
  <si>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</si>
  <si>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</si>
  <si>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</si>
  <si>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</si>
  <si>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</si>
  <si>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</si>
  <si>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</si>
  <si>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</si>
  <si>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</si>
  <si>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</si>
  <si>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</si>
  <si>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</si>
  <si>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</si>
  <si>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</si>
  <si>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</si>
  <si>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</si>
  <si>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</si>
  <si>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</si>
  <si>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</si>
  <si>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</si>
  <si>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</si>
  <si>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</si>
  <si>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</si>
  <si>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</si>
  <si>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</si>
  <si>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</si>
  <si>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</si>
  <si>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</si>
  <si>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</si>
  <si>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</si>
  <si>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</si>
  <si>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</si>
  <si>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</si>
  <si>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</si>
  <si>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</si>
  <si>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</si>
  <si>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</si>
  <si>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</si>
  <si>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</si>
  <si>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</si>
  <si>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</si>
  <si>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</si>
  <si>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</si>
  <si>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</si>
  <si>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</si>
  <si>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</si>
  <si>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</si>
  <si>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</si>
  <si>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</si>
  <si>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</si>
  <si>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</si>
  <si>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</si>
  <si>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</si>
  <si>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</si>
  <si>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</si>
  <si>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</si>
  <si>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</si>
  <si>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</si>
  <si>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</si>
  <si>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</si>
  <si>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</si>
  <si>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</si>
  <si>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</si>
  <si>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</si>
  <si>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</si>
  <si>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</si>
  <si>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</si>
  <si>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</si>
  <si>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</si>
  <si>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</si>
  <si>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</si>
  <si>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</si>
  <si>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</si>
  <si>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</si>
  <si>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</si>
  <si>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</si>
  <si>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</si>
  <si>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</si>
  <si>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</si>
  <si>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</si>
  <si>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</si>
  <si>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</si>
  <si>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</si>
  <si>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</si>
  <si>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</si>
  <si>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</si>
  <si>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</si>
  <si>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</si>
  <si>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</si>
  <si>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</si>
  <si>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</si>
  <si>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</si>
  <si>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</si>
  <si>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</si>
  <si>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</si>
  <si>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</si>
  <si>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</si>
  <si>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</si>
  <si>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</si>
  <si>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</si>
  <si>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</si>
  <si>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</si>
  <si>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</si>
  <si>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</si>
  <si>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</si>
  <si>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</si>
  <si>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</si>
  <si>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</si>
  <si>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</si>
  <si>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</si>
  <si>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</si>
  <si>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</si>
  <si>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</si>
  <si>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</si>
  <si>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</si>
  <si>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</si>
  <si>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</si>
  <si>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</si>
  <si>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</si>
  <si>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</si>
  <si>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</si>
  <si>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</si>
  <si>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</si>
  <si>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</si>
  <si>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</si>
  <si>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</si>
  <si>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</si>
  <si>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</si>
  <si>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</si>
  <si>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</si>
  <si>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</si>
  <si>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</si>
  <si>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</si>
  <si>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</si>
  <si>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</si>
  <si>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</si>
  <si>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</si>
  <si>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</si>
  <si>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</si>
  <si>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</si>
  <si>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</si>
  <si>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임수명, ID : H1800017)</t>
  </si>
  <si>
    <t>2020년 05월 27일 09:47:14</t>
  </si>
  <si>
    <t>다량영양소</t>
    <phoneticPr fontId="1" type="noConversion"/>
  </si>
  <si>
    <t>섭취량</t>
    <phoneticPr fontId="1" type="noConversion"/>
  </si>
  <si>
    <t>섭취비율</t>
    <phoneticPr fontId="1" type="noConversion"/>
  </si>
  <si>
    <t>지용성 비타민</t>
    <phoneticPr fontId="1" type="noConversion"/>
  </si>
  <si>
    <t>리보플라빈</t>
    <phoneticPr fontId="1" type="noConversion"/>
  </si>
  <si>
    <t>염소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</si>
  <si>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</si>
  <si>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</si>
  <si>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</si>
  <si>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</si>
  <si>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</si>
  <si>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</si>
  <si>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</si>
  <si>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</si>
  <si>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</si>
  <si>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</si>
  <si>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</si>
  <si>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</si>
  <si>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</si>
  <si>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H1800017</t>
  </si>
  <si>
    <t>임수명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</si>
</sst>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111.00848000000001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03344"/>
        <c:axId val="532802952"/>
      </c:barChart>
      <c:catAx>
        <c:axId val="53280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02952"/>
        <c:crosses val="autoZero"/>
        <c:auto val="1"/>
        <c:lblAlgn val="ctr"/>
        <c:lblOffset val="100"/>
        <c:noMultiLvlLbl val="0"/>
      </c:catAx>
      <c:valAx>
        <c:axId val="532802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0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2.3087914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10792"/>
        <c:axId val="532811184"/>
      </c:barChart>
      <c:catAx>
        <c:axId val="532810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11184"/>
        <c:crosses val="autoZero"/>
        <c:auto val="1"/>
        <c:lblAlgn val="ctr"/>
        <c:lblOffset val="100"/>
        <c:noMultiLvlLbl val="0"/>
      </c:catAx>
      <c:valAx>
        <c:axId val="53281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1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0.31758140000000001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10008"/>
        <c:axId val="532822944"/>
      </c:barChart>
      <c:catAx>
        <c:axId val="532810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22944"/>
        <c:crosses val="autoZero"/>
        <c:auto val="1"/>
        <c:lblAlgn val="ctr"/>
        <c:lblOffset val="100"/>
        <c:noMultiLvlLbl val="0"/>
      </c:catAx>
      <c:valAx>
        <c:axId val="53282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10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1887.0654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22160"/>
        <c:axId val="532821768"/>
      </c:barChart>
      <c:catAx>
        <c:axId val="53282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21768"/>
        <c:crosses val="autoZero"/>
        <c:auto val="1"/>
        <c:lblAlgn val="ctr"/>
        <c:lblOffset val="100"/>
        <c:noMultiLvlLbl val="0"/>
      </c:catAx>
      <c:valAx>
        <c:axId val="53282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2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3991.8175999999999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20200"/>
        <c:axId val="532820984"/>
      </c:barChart>
      <c:catAx>
        <c:axId val="53282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20984"/>
        <c:crosses val="autoZero"/>
        <c:auto val="1"/>
        <c:lblAlgn val="ctr"/>
        <c:lblOffset val="100"/>
        <c:noMultiLvlLbl val="0"/>
      </c:catAx>
      <c:valAx>
        <c:axId val="532820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2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88.663330000000002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19024"/>
        <c:axId val="532819808"/>
      </c:barChart>
      <c:catAx>
        <c:axId val="53281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19808"/>
        <c:crosses val="autoZero"/>
        <c:auto val="1"/>
        <c:lblAlgn val="ctr"/>
        <c:lblOffset val="100"/>
        <c:noMultiLvlLbl val="0"/>
      </c:catAx>
      <c:valAx>
        <c:axId val="53281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1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128.46016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31568"/>
        <c:axId val="532818240"/>
      </c:barChart>
      <c:catAx>
        <c:axId val="53283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18240"/>
        <c:crosses val="autoZero"/>
        <c:auto val="1"/>
        <c:lblAlgn val="ctr"/>
        <c:lblOffset val="100"/>
        <c:noMultiLvlLbl val="0"/>
      </c:catAx>
      <c:valAx>
        <c:axId val="532818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3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17.259335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30784"/>
        <c:axId val="532830392"/>
      </c:barChart>
      <c:catAx>
        <c:axId val="53283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30392"/>
        <c:crosses val="autoZero"/>
        <c:auto val="1"/>
        <c:lblAlgn val="ctr"/>
        <c:lblOffset val="100"/>
        <c:noMultiLvlLbl val="0"/>
      </c:catAx>
      <c:valAx>
        <c:axId val="532830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3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717.63779999999997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29608"/>
        <c:axId val="532829216"/>
      </c:barChart>
      <c:catAx>
        <c:axId val="53282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29216"/>
        <c:crosses val="autoZero"/>
        <c:auto val="1"/>
        <c:lblAlgn val="ctr"/>
        <c:lblOffset val="100"/>
        <c:noMultiLvlLbl val="0"/>
      </c:catAx>
      <c:valAx>
        <c:axId val="5328292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2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8.7272860000000008E-3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28824"/>
        <c:axId val="532828432"/>
      </c:barChart>
      <c:catAx>
        <c:axId val="53282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28432"/>
        <c:crosses val="autoZero"/>
        <c:auto val="1"/>
        <c:lblAlgn val="ctr"/>
        <c:lblOffset val="100"/>
        <c:noMultiLvlLbl val="0"/>
      </c:catAx>
      <c:valAx>
        <c:axId val="53282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2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4.9955235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27648"/>
        <c:axId val="532827256"/>
      </c:barChart>
      <c:catAx>
        <c:axId val="53282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27256"/>
        <c:crosses val="autoZero"/>
        <c:auto val="1"/>
        <c:lblAlgn val="ctr"/>
        <c:lblOffset val="100"/>
        <c:noMultiLvlLbl val="0"/>
      </c:catAx>
      <c:valAx>
        <c:axId val="532827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2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39.074382999999997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02168"/>
        <c:axId val="532801776"/>
      </c:barChart>
      <c:catAx>
        <c:axId val="532802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01776"/>
        <c:crosses val="autoZero"/>
        <c:auto val="1"/>
        <c:lblAlgn val="ctr"/>
        <c:lblOffset val="100"/>
        <c:noMultiLvlLbl val="0"/>
      </c:catAx>
      <c:valAx>
        <c:axId val="532801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02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328.48253999999997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26080"/>
        <c:axId val="532825296"/>
      </c:barChart>
      <c:catAx>
        <c:axId val="53282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25296"/>
        <c:crosses val="autoZero"/>
        <c:auto val="1"/>
        <c:lblAlgn val="ctr"/>
        <c:lblOffset val="100"/>
        <c:noMultiLvlLbl val="0"/>
      </c:catAx>
      <c:valAx>
        <c:axId val="532825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2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136.9862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15888"/>
        <c:axId val="532824904"/>
      </c:barChart>
      <c:catAx>
        <c:axId val="53281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24904"/>
        <c:crosses val="autoZero"/>
        <c:auto val="1"/>
        <c:lblAlgn val="ctr"/>
        <c:lblOffset val="100"/>
        <c:noMultiLvlLbl val="0"/>
      </c:catAx>
      <c:valAx>
        <c:axId val="532824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1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6.843</c:v>
                </c:pt>
                <c:pt idx="1">
                  <c:v>16.199000000000002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2824120"/>
        <c:axId val="532823728"/>
      </c:barChart>
      <c:catAx>
        <c:axId val="53282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23728"/>
        <c:crosses val="autoZero"/>
        <c:auto val="1"/>
        <c:lblAlgn val="ctr"/>
        <c:lblOffset val="100"/>
        <c:noMultiLvlLbl val="0"/>
      </c:catAx>
      <c:valAx>
        <c:axId val="532823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2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24.712869999999999</c:v>
                </c:pt>
                <c:pt idx="1">
                  <c:v>29.452772</c:v>
                </c:pt>
                <c:pt idx="2">
                  <c:v>41.811349999999997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682.79380000000003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426872"/>
        <c:axId val="537426480"/>
      </c:barChart>
      <c:catAx>
        <c:axId val="537426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426480"/>
        <c:crosses val="autoZero"/>
        <c:auto val="1"/>
        <c:lblAlgn val="ctr"/>
        <c:lblOffset val="100"/>
        <c:noMultiLvlLbl val="0"/>
      </c:catAx>
      <c:valAx>
        <c:axId val="537426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42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30.920200000000001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425696"/>
        <c:axId val="537425304"/>
      </c:barChart>
      <c:catAx>
        <c:axId val="53742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425304"/>
        <c:crosses val="autoZero"/>
        <c:auto val="1"/>
        <c:lblAlgn val="ctr"/>
        <c:lblOffset val="100"/>
        <c:noMultiLvlLbl val="0"/>
      </c:catAx>
      <c:valAx>
        <c:axId val="537425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42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72.242000000000004</c:v>
                </c:pt>
                <c:pt idx="1">
                  <c:v>10.991</c:v>
                </c:pt>
                <c:pt idx="2">
                  <c:v>16.766999999999999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7424520"/>
        <c:axId val="537424128"/>
      </c:barChart>
      <c:catAx>
        <c:axId val="537424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424128"/>
        <c:crosses val="autoZero"/>
        <c:auto val="1"/>
        <c:lblAlgn val="ctr"/>
        <c:lblOffset val="100"/>
        <c:noMultiLvlLbl val="0"/>
      </c:catAx>
      <c:valAx>
        <c:axId val="537424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424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3110.5798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450000"/>
        <c:axId val="537453920"/>
      </c:barChart>
      <c:catAx>
        <c:axId val="53745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453920"/>
        <c:crosses val="autoZero"/>
        <c:auto val="1"/>
        <c:lblAlgn val="ctr"/>
        <c:lblOffset val="100"/>
        <c:noMultiLvlLbl val="0"/>
      </c:catAx>
      <c:valAx>
        <c:axId val="537453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45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90.419030000000006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830864"/>
        <c:axId val="581813224"/>
      </c:barChart>
      <c:catAx>
        <c:axId val="58183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813224"/>
        <c:crosses val="autoZero"/>
        <c:auto val="1"/>
        <c:lblAlgn val="ctr"/>
        <c:lblOffset val="100"/>
        <c:noMultiLvlLbl val="0"/>
      </c:catAx>
      <c:valAx>
        <c:axId val="581813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83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704.31464000000005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269536"/>
        <c:axId val="312082008"/>
      </c:barChart>
      <c:catAx>
        <c:axId val="44726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2082008"/>
        <c:crosses val="autoZero"/>
        <c:auto val="1"/>
        <c:lblAlgn val="ctr"/>
        <c:lblOffset val="100"/>
        <c:noMultiLvlLbl val="0"/>
      </c:catAx>
      <c:valAx>
        <c:axId val="312082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26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3.7815547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00992"/>
        <c:axId val="532800600"/>
      </c:barChart>
      <c:catAx>
        <c:axId val="53280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00600"/>
        <c:crosses val="autoZero"/>
        <c:auto val="1"/>
        <c:lblAlgn val="ctr"/>
        <c:lblOffset val="100"/>
        <c:noMultiLvlLbl val="0"/>
      </c:catAx>
      <c:valAx>
        <c:axId val="532800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0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7984.5424999999996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529000"/>
        <c:axId val="580844832"/>
      </c:barChart>
      <c:catAx>
        <c:axId val="51852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44832"/>
        <c:crosses val="autoZero"/>
        <c:auto val="1"/>
        <c:lblAlgn val="ctr"/>
        <c:lblOffset val="100"/>
        <c:noMultiLvlLbl val="0"/>
      </c:catAx>
      <c:valAx>
        <c:axId val="58084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52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22.355608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68736"/>
        <c:axId val="617269128"/>
      </c:barChart>
      <c:catAx>
        <c:axId val="61726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69128"/>
        <c:crosses val="autoZero"/>
        <c:auto val="1"/>
        <c:lblAlgn val="ctr"/>
        <c:lblOffset val="100"/>
        <c:noMultiLvlLbl val="0"/>
      </c:catAx>
      <c:valAx>
        <c:axId val="617269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6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3.087278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269912"/>
        <c:axId val="617270304"/>
      </c:barChart>
      <c:catAx>
        <c:axId val="61726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270304"/>
        <c:crosses val="autoZero"/>
        <c:auto val="1"/>
        <c:lblAlgn val="ctr"/>
        <c:lblOffset val="100"/>
        <c:noMultiLvlLbl val="0"/>
      </c:catAx>
      <c:valAx>
        <c:axId val="617270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26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319.18527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799816"/>
        <c:axId val="532799424"/>
      </c:barChart>
      <c:catAx>
        <c:axId val="532799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799424"/>
        <c:crosses val="autoZero"/>
        <c:auto val="1"/>
        <c:lblAlgn val="ctr"/>
        <c:lblOffset val="100"/>
        <c:noMultiLvlLbl val="0"/>
      </c:catAx>
      <c:valAx>
        <c:axId val="53279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79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1.9270437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17848"/>
        <c:axId val="532817456"/>
      </c:barChart>
      <c:catAx>
        <c:axId val="53281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17456"/>
        <c:crosses val="autoZero"/>
        <c:auto val="1"/>
        <c:lblAlgn val="ctr"/>
        <c:lblOffset val="100"/>
        <c:noMultiLvlLbl val="0"/>
      </c:catAx>
      <c:valAx>
        <c:axId val="532817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1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21.631910000000001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16672"/>
        <c:axId val="532817064"/>
      </c:barChart>
      <c:catAx>
        <c:axId val="53281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17064"/>
        <c:crosses val="autoZero"/>
        <c:auto val="1"/>
        <c:lblAlgn val="ctr"/>
        <c:lblOffset val="100"/>
        <c:noMultiLvlLbl val="0"/>
      </c:catAx>
      <c:valAx>
        <c:axId val="532817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1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3.087278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14320"/>
        <c:axId val="532814712"/>
      </c:barChart>
      <c:catAx>
        <c:axId val="53281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14712"/>
        <c:crosses val="autoZero"/>
        <c:auto val="1"/>
        <c:lblAlgn val="ctr"/>
        <c:lblOffset val="100"/>
        <c:noMultiLvlLbl val="0"/>
      </c:catAx>
      <c:valAx>
        <c:axId val="532814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1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756.77449999999999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13928"/>
        <c:axId val="532812752"/>
      </c:barChart>
      <c:catAx>
        <c:axId val="53281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12752"/>
        <c:crosses val="autoZero"/>
        <c:auto val="1"/>
        <c:lblAlgn val="ctr"/>
        <c:lblOffset val="100"/>
        <c:noMultiLvlLbl val="0"/>
      </c:catAx>
      <c:valAx>
        <c:axId val="53281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1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11.515174999999999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12360"/>
        <c:axId val="532811968"/>
      </c:barChart>
      <c:catAx>
        <c:axId val="53281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11968"/>
        <c:crosses val="autoZero"/>
        <c:auto val="1"/>
        <c:lblAlgn val="ctr"/>
        <c:lblOffset val="100"/>
        <c:noMultiLvlLbl val="0"/>
      </c:catAx>
      <c:valAx>
        <c:axId val="532811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12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임수명, ID : H1800017)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27일 09:47:14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3110.5798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111.00848000000001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39.074382999999997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72.242000000000004</v>
      </c>
      <c r="G8" s="59">
        <f>'DRIs DATA 입력'!G8</f>
        <v>10.991</v>
      </c>
      <c r="H8" s="59">
        <f>'DRIs DATA 입력'!H8</f>
        <v>16.766999999999999</v>
      </c>
      <c r="I8" s="46"/>
      <c r="J8" s="59" t="s">
        <v>216</v>
      </c>
      <c r="K8" s="59">
        <f>'DRIs DATA 입력'!K8</f>
        <v>6.843</v>
      </c>
      <c r="L8" s="59">
        <f>'DRIs DATA 입력'!L8</f>
        <v>16.199000000000002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682.79380000000003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30.920200000000001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3.7815547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319.18527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90.419030000000006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2.8586942999999998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1.9270437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21.631910000000001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3.087278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756.77449999999999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11.515174999999999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2.3087914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0.31758140000000001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704.31464000000005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1887.0654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7984.5424999999996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3991.8175999999999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88.663330000000002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128.46016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22.355608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17.259335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717.63779999999997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8.7272860000000008E-3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4.9955235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328.48253999999997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136.9862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319</v>
      </c>
      <c r="G1" s="62" t="s">
        <v>276</v>
      </c>
      <c r="H1" s="61" t="s">
        <v>320</v>
      </c>
    </row>
    <row r="3" spans="1:27" x14ac:dyDescent="0.4">
      <c r="A3" s="71" t="s">
        <v>321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277</v>
      </c>
      <c r="B4" s="69"/>
      <c r="C4" s="69"/>
      <c r="E4" s="66" t="s">
        <v>278</v>
      </c>
      <c r="F4" s="67"/>
      <c r="G4" s="67"/>
      <c r="H4" s="68"/>
      <c r="J4" s="66" t="s">
        <v>279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280</v>
      </c>
      <c r="V4" s="69"/>
      <c r="W4" s="69"/>
      <c r="X4" s="69"/>
      <c r="Y4" s="69"/>
      <c r="Z4" s="69"/>
    </row>
    <row r="5" spans="1:27" x14ac:dyDescent="0.4">
      <c r="A5" s="65"/>
      <c r="B5" s="65" t="s">
        <v>281</v>
      </c>
      <c r="C5" s="65" t="s">
        <v>322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283</v>
      </c>
      <c r="L5" s="65" t="s">
        <v>284</v>
      </c>
      <c r="N5" s="65"/>
      <c r="O5" s="65" t="s">
        <v>285</v>
      </c>
      <c r="P5" s="65" t="s">
        <v>286</v>
      </c>
      <c r="Q5" s="65" t="s">
        <v>287</v>
      </c>
      <c r="R5" s="65" t="s">
        <v>288</v>
      </c>
      <c r="S5" s="65" t="s">
        <v>322</v>
      </c>
      <c r="U5" s="65"/>
      <c r="V5" s="65" t="s">
        <v>285</v>
      </c>
      <c r="W5" s="65" t="s">
        <v>286</v>
      </c>
      <c r="X5" s="65" t="s">
        <v>287</v>
      </c>
      <c r="Y5" s="65" t="s">
        <v>288</v>
      </c>
      <c r="Z5" s="65" t="s">
        <v>322</v>
      </c>
    </row>
    <row r="6" spans="1:27" x14ac:dyDescent="0.4">
      <c r="A6" s="65" t="s">
        <v>277</v>
      </c>
      <c r="B6" s="65">
        <v>2200</v>
      </c>
      <c r="C6" s="65">
        <v>3110.5798</v>
      </c>
      <c r="E6" s="65" t="s">
        <v>289</v>
      </c>
      <c r="F6" s="65">
        <v>55</v>
      </c>
      <c r="G6" s="65">
        <v>15</v>
      </c>
      <c r="H6" s="65">
        <v>7</v>
      </c>
      <c r="J6" s="65" t="s">
        <v>289</v>
      </c>
      <c r="K6" s="65">
        <v>0.1</v>
      </c>
      <c r="L6" s="65">
        <v>4</v>
      </c>
      <c r="N6" s="65" t="s">
        <v>290</v>
      </c>
      <c r="O6" s="65">
        <v>50</v>
      </c>
      <c r="P6" s="65">
        <v>60</v>
      </c>
      <c r="Q6" s="65">
        <v>0</v>
      </c>
      <c r="R6" s="65">
        <v>0</v>
      </c>
      <c r="S6" s="65">
        <v>111.00848000000001</v>
      </c>
      <c r="U6" s="65" t="s">
        <v>291</v>
      </c>
      <c r="V6" s="65">
        <v>0</v>
      </c>
      <c r="W6" s="65">
        <v>0</v>
      </c>
      <c r="X6" s="65">
        <v>25</v>
      </c>
      <c r="Y6" s="65">
        <v>0</v>
      </c>
      <c r="Z6" s="65">
        <v>39.074382999999997</v>
      </c>
    </row>
    <row r="7" spans="1:27" x14ac:dyDescent="0.4">
      <c r="E7" s="65" t="s">
        <v>292</v>
      </c>
      <c r="F7" s="65">
        <v>65</v>
      </c>
      <c r="G7" s="65">
        <v>30</v>
      </c>
      <c r="H7" s="65">
        <v>20</v>
      </c>
      <c r="J7" s="65" t="s">
        <v>292</v>
      </c>
      <c r="K7" s="65">
        <v>1</v>
      </c>
      <c r="L7" s="65">
        <v>10</v>
      </c>
    </row>
    <row r="8" spans="1:27" x14ac:dyDescent="0.4">
      <c r="E8" s="65" t="s">
        <v>323</v>
      </c>
      <c r="F8" s="65">
        <v>72.242000000000004</v>
      </c>
      <c r="G8" s="65">
        <v>10.991</v>
      </c>
      <c r="H8" s="65">
        <v>16.766999999999999</v>
      </c>
      <c r="J8" s="65" t="s">
        <v>323</v>
      </c>
      <c r="K8" s="65">
        <v>6.843</v>
      </c>
      <c r="L8" s="65">
        <v>16.199000000000002</v>
      </c>
    </row>
    <row r="13" spans="1:27" x14ac:dyDescent="0.4">
      <c r="A13" s="70" t="s">
        <v>324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293</v>
      </c>
      <c r="B14" s="69"/>
      <c r="C14" s="69"/>
      <c r="D14" s="69"/>
      <c r="E14" s="69"/>
      <c r="F14" s="69"/>
      <c r="H14" s="69" t="s">
        <v>294</v>
      </c>
      <c r="I14" s="69"/>
      <c r="J14" s="69"/>
      <c r="K14" s="69"/>
      <c r="L14" s="69"/>
      <c r="M14" s="69"/>
      <c r="O14" s="69" t="s">
        <v>295</v>
      </c>
      <c r="P14" s="69"/>
      <c r="Q14" s="69"/>
      <c r="R14" s="69"/>
      <c r="S14" s="69"/>
      <c r="T14" s="69"/>
      <c r="V14" s="69" t="s">
        <v>296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285</v>
      </c>
      <c r="C15" s="65" t="s">
        <v>286</v>
      </c>
      <c r="D15" s="65" t="s">
        <v>287</v>
      </c>
      <c r="E15" s="65" t="s">
        <v>288</v>
      </c>
      <c r="F15" s="65" t="s">
        <v>322</v>
      </c>
      <c r="H15" s="65"/>
      <c r="I15" s="65" t="s">
        <v>285</v>
      </c>
      <c r="J15" s="65" t="s">
        <v>286</v>
      </c>
      <c r="K15" s="65" t="s">
        <v>287</v>
      </c>
      <c r="L15" s="65" t="s">
        <v>288</v>
      </c>
      <c r="M15" s="65" t="s">
        <v>322</v>
      </c>
      <c r="O15" s="65"/>
      <c r="P15" s="65" t="s">
        <v>285</v>
      </c>
      <c r="Q15" s="65" t="s">
        <v>286</v>
      </c>
      <c r="R15" s="65" t="s">
        <v>287</v>
      </c>
      <c r="S15" s="65" t="s">
        <v>288</v>
      </c>
      <c r="T15" s="65" t="s">
        <v>322</v>
      </c>
      <c r="V15" s="65"/>
      <c r="W15" s="65" t="s">
        <v>285</v>
      </c>
      <c r="X15" s="65" t="s">
        <v>286</v>
      </c>
      <c r="Y15" s="65" t="s">
        <v>287</v>
      </c>
      <c r="Z15" s="65" t="s">
        <v>288</v>
      </c>
      <c r="AA15" s="65" t="s">
        <v>322</v>
      </c>
    </row>
    <row r="16" spans="1:27" x14ac:dyDescent="0.4">
      <c r="A16" s="65" t="s">
        <v>297</v>
      </c>
      <c r="B16" s="65">
        <v>530</v>
      </c>
      <c r="C16" s="65">
        <v>750</v>
      </c>
      <c r="D16" s="65">
        <v>0</v>
      </c>
      <c r="E16" s="65">
        <v>3000</v>
      </c>
      <c r="F16" s="65">
        <v>682.79380000000003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30.920200000000001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3.7815547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319.18527</v>
      </c>
    </row>
    <row r="23" spans="1:62" x14ac:dyDescent="0.4">
      <c r="A23" s="70" t="s">
        <v>298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299</v>
      </c>
      <c r="B24" s="69"/>
      <c r="C24" s="69"/>
      <c r="D24" s="69"/>
      <c r="E24" s="69"/>
      <c r="F24" s="69"/>
      <c r="H24" s="69" t="s">
        <v>300</v>
      </c>
      <c r="I24" s="69"/>
      <c r="J24" s="69"/>
      <c r="K24" s="69"/>
      <c r="L24" s="69"/>
      <c r="M24" s="69"/>
      <c r="O24" s="69" t="s">
        <v>325</v>
      </c>
      <c r="P24" s="69"/>
      <c r="Q24" s="69"/>
      <c r="R24" s="69"/>
      <c r="S24" s="69"/>
      <c r="T24" s="69"/>
      <c r="V24" s="69" t="s">
        <v>301</v>
      </c>
      <c r="W24" s="69"/>
      <c r="X24" s="69"/>
      <c r="Y24" s="69"/>
      <c r="Z24" s="69"/>
      <c r="AA24" s="69"/>
      <c r="AC24" s="69" t="s">
        <v>302</v>
      </c>
      <c r="AD24" s="69"/>
      <c r="AE24" s="69"/>
      <c r="AF24" s="69"/>
      <c r="AG24" s="69"/>
      <c r="AH24" s="69"/>
      <c r="AJ24" s="69" t="s">
        <v>303</v>
      </c>
      <c r="AK24" s="69"/>
      <c r="AL24" s="69"/>
      <c r="AM24" s="69"/>
      <c r="AN24" s="69"/>
      <c r="AO24" s="69"/>
      <c r="AQ24" s="69" t="s">
        <v>304</v>
      </c>
      <c r="AR24" s="69"/>
      <c r="AS24" s="69"/>
      <c r="AT24" s="69"/>
      <c r="AU24" s="69"/>
      <c r="AV24" s="69"/>
      <c r="AX24" s="69" t="s">
        <v>305</v>
      </c>
      <c r="AY24" s="69"/>
      <c r="AZ24" s="69"/>
      <c r="BA24" s="69"/>
      <c r="BB24" s="69"/>
      <c r="BC24" s="69"/>
      <c r="BE24" s="69" t="s">
        <v>306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285</v>
      </c>
      <c r="C25" s="65" t="s">
        <v>286</v>
      </c>
      <c r="D25" s="65" t="s">
        <v>287</v>
      </c>
      <c r="E25" s="65" t="s">
        <v>288</v>
      </c>
      <c r="F25" s="65" t="s">
        <v>322</v>
      </c>
      <c r="H25" s="65"/>
      <c r="I25" s="65" t="s">
        <v>285</v>
      </c>
      <c r="J25" s="65" t="s">
        <v>286</v>
      </c>
      <c r="K25" s="65" t="s">
        <v>287</v>
      </c>
      <c r="L25" s="65" t="s">
        <v>288</v>
      </c>
      <c r="M25" s="65" t="s">
        <v>322</v>
      </c>
      <c r="O25" s="65"/>
      <c r="P25" s="65" t="s">
        <v>285</v>
      </c>
      <c r="Q25" s="65" t="s">
        <v>286</v>
      </c>
      <c r="R25" s="65" t="s">
        <v>287</v>
      </c>
      <c r="S25" s="65" t="s">
        <v>288</v>
      </c>
      <c r="T25" s="65" t="s">
        <v>322</v>
      </c>
      <c r="V25" s="65"/>
      <c r="W25" s="65" t="s">
        <v>285</v>
      </c>
      <c r="X25" s="65" t="s">
        <v>286</v>
      </c>
      <c r="Y25" s="65" t="s">
        <v>287</v>
      </c>
      <c r="Z25" s="65" t="s">
        <v>288</v>
      </c>
      <c r="AA25" s="65" t="s">
        <v>322</v>
      </c>
      <c r="AC25" s="65"/>
      <c r="AD25" s="65" t="s">
        <v>285</v>
      </c>
      <c r="AE25" s="65" t="s">
        <v>286</v>
      </c>
      <c r="AF25" s="65" t="s">
        <v>287</v>
      </c>
      <c r="AG25" s="65" t="s">
        <v>288</v>
      </c>
      <c r="AH25" s="65" t="s">
        <v>322</v>
      </c>
      <c r="AJ25" s="65"/>
      <c r="AK25" s="65" t="s">
        <v>285</v>
      </c>
      <c r="AL25" s="65" t="s">
        <v>286</v>
      </c>
      <c r="AM25" s="65" t="s">
        <v>287</v>
      </c>
      <c r="AN25" s="65" t="s">
        <v>288</v>
      </c>
      <c r="AO25" s="65" t="s">
        <v>322</v>
      </c>
      <c r="AQ25" s="65"/>
      <c r="AR25" s="65" t="s">
        <v>285</v>
      </c>
      <c r="AS25" s="65" t="s">
        <v>286</v>
      </c>
      <c r="AT25" s="65" t="s">
        <v>287</v>
      </c>
      <c r="AU25" s="65" t="s">
        <v>288</v>
      </c>
      <c r="AV25" s="65" t="s">
        <v>322</v>
      </c>
      <c r="AX25" s="65"/>
      <c r="AY25" s="65" t="s">
        <v>285</v>
      </c>
      <c r="AZ25" s="65" t="s">
        <v>286</v>
      </c>
      <c r="BA25" s="65" t="s">
        <v>287</v>
      </c>
      <c r="BB25" s="65" t="s">
        <v>288</v>
      </c>
      <c r="BC25" s="65" t="s">
        <v>322</v>
      </c>
      <c r="BE25" s="65"/>
      <c r="BF25" s="65" t="s">
        <v>285</v>
      </c>
      <c r="BG25" s="65" t="s">
        <v>286</v>
      </c>
      <c r="BH25" s="65" t="s">
        <v>287</v>
      </c>
      <c r="BI25" s="65" t="s">
        <v>288</v>
      </c>
      <c r="BJ25" s="65" t="s">
        <v>322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90.419030000000006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2.8586942999999998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1.9270437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21.631910000000001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3.087278</v>
      </c>
      <c r="AJ26" s="65" t="s">
        <v>307</v>
      </c>
      <c r="AK26" s="65">
        <v>320</v>
      </c>
      <c r="AL26" s="65">
        <v>400</v>
      </c>
      <c r="AM26" s="65">
        <v>0</v>
      </c>
      <c r="AN26" s="65">
        <v>1000</v>
      </c>
      <c r="AO26" s="65">
        <v>756.77449999999999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11.515174999999999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2.3087914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0.31758140000000001</v>
      </c>
    </row>
    <row r="33" spans="1:68" x14ac:dyDescent="0.4">
      <c r="A33" s="70" t="s">
        <v>308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309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310</v>
      </c>
      <c r="W34" s="69"/>
      <c r="X34" s="69"/>
      <c r="Y34" s="69"/>
      <c r="Z34" s="69"/>
      <c r="AA34" s="69"/>
      <c r="AC34" s="69" t="s">
        <v>326</v>
      </c>
      <c r="AD34" s="69"/>
      <c r="AE34" s="69"/>
      <c r="AF34" s="69"/>
      <c r="AG34" s="69"/>
      <c r="AH34" s="69"/>
      <c r="AJ34" s="69" t="s">
        <v>311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285</v>
      </c>
      <c r="C35" s="65" t="s">
        <v>286</v>
      </c>
      <c r="D35" s="65" t="s">
        <v>287</v>
      </c>
      <c r="E35" s="65" t="s">
        <v>288</v>
      </c>
      <c r="F35" s="65" t="s">
        <v>322</v>
      </c>
      <c r="H35" s="65"/>
      <c r="I35" s="65" t="s">
        <v>285</v>
      </c>
      <c r="J35" s="65" t="s">
        <v>286</v>
      </c>
      <c r="K35" s="65" t="s">
        <v>287</v>
      </c>
      <c r="L35" s="65" t="s">
        <v>288</v>
      </c>
      <c r="M35" s="65" t="s">
        <v>322</v>
      </c>
      <c r="O35" s="65"/>
      <c r="P35" s="65" t="s">
        <v>285</v>
      </c>
      <c r="Q35" s="65" t="s">
        <v>286</v>
      </c>
      <c r="R35" s="65" t="s">
        <v>287</v>
      </c>
      <c r="S35" s="65" t="s">
        <v>288</v>
      </c>
      <c r="T35" s="65" t="s">
        <v>322</v>
      </c>
      <c r="V35" s="65"/>
      <c r="W35" s="65" t="s">
        <v>285</v>
      </c>
      <c r="X35" s="65" t="s">
        <v>286</v>
      </c>
      <c r="Y35" s="65" t="s">
        <v>287</v>
      </c>
      <c r="Z35" s="65" t="s">
        <v>288</v>
      </c>
      <c r="AA35" s="65" t="s">
        <v>322</v>
      </c>
      <c r="AC35" s="65"/>
      <c r="AD35" s="65" t="s">
        <v>285</v>
      </c>
      <c r="AE35" s="65" t="s">
        <v>286</v>
      </c>
      <c r="AF35" s="65" t="s">
        <v>287</v>
      </c>
      <c r="AG35" s="65" t="s">
        <v>288</v>
      </c>
      <c r="AH35" s="65" t="s">
        <v>322</v>
      </c>
      <c r="AJ35" s="65"/>
      <c r="AK35" s="65" t="s">
        <v>285</v>
      </c>
      <c r="AL35" s="65" t="s">
        <v>286</v>
      </c>
      <c r="AM35" s="65" t="s">
        <v>287</v>
      </c>
      <c r="AN35" s="65" t="s">
        <v>288</v>
      </c>
      <c r="AO35" s="65" t="s">
        <v>322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704.31464000000005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1887.0654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7984.5424999999996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3991.8175999999999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88.663330000000002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128.46016</v>
      </c>
    </row>
    <row r="43" spans="1:68" x14ac:dyDescent="0.4">
      <c r="A43" s="70" t="s">
        <v>312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313</v>
      </c>
      <c r="B44" s="69"/>
      <c r="C44" s="69"/>
      <c r="D44" s="69"/>
      <c r="E44" s="69"/>
      <c r="F44" s="69"/>
      <c r="H44" s="69" t="s">
        <v>314</v>
      </c>
      <c r="I44" s="69"/>
      <c r="J44" s="69"/>
      <c r="K44" s="69"/>
      <c r="L44" s="69"/>
      <c r="M44" s="69"/>
      <c r="O44" s="69" t="s">
        <v>315</v>
      </c>
      <c r="P44" s="69"/>
      <c r="Q44" s="69"/>
      <c r="R44" s="69"/>
      <c r="S44" s="69"/>
      <c r="T44" s="69"/>
      <c r="V44" s="69" t="s">
        <v>316</v>
      </c>
      <c r="W44" s="69"/>
      <c r="X44" s="69"/>
      <c r="Y44" s="69"/>
      <c r="Z44" s="69"/>
      <c r="AA44" s="69"/>
      <c r="AC44" s="69" t="s">
        <v>327</v>
      </c>
      <c r="AD44" s="69"/>
      <c r="AE44" s="69"/>
      <c r="AF44" s="69"/>
      <c r="AG44" s="69"/>
      <c r="AH44" s="69"/>
      <c r="AJ44" s="69" t="s">
        <v>328</v>
      </c>
      <c r="AK44" s="69"/>
      <c r="AL44" s="69"/>
      <c r="AM44" s="69"/>
      <c r="AN44" s="69"/>
      <c r="AO44" s="69"/>
      <c r="AQ44" s="69" t="s">
        <v>329</v>
      </c>
      <c r="AR44" s="69"/>
      <c r="AS44" s="69"/>
      <c r="AT44" s="69"/>
      <c r="AU44" s="69"/>
      <c r="AV44" s="69"/>
      <c r="AX44" s="69" t="s">
        <v>330</v>
      </c>
      <c r="AY44" s="69"/>
      <c r="AZ44" s="69"/>
      <c r="BA44" s="69"/>
      <c r="BB44" s="69"/>
      <c r="BC44" s="69"/>
      <c r="BE44" s="69" t="s">
        <v>331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332</v>
      </c>
      <c r="C45" s="65" t="s">
        <v>333</v>
      </c>
      <c r="D45" s="65" t="s">
        <v>334</v>
      </c>
      <c r="E45" s="65" t="s">
        <v>335</v>
      </c>
      <c r="F45" s="65" t="s">
        <v>336</v>
      </c>
      <c r="H45" s="65"/>
      <c r="I45" s="65" t="s">
        <v>332</v>
      </c>
      <c r="J45" s="65" t="s">
        <v>333</v>
      </c>
      <c r="K45" s="65" t="s">
        <v>334</v>
      </c>
      <c r="L45" s="65" t="s">
        <v>335</v>
      </c>
      <c r="M45" s="65" t="s">
        <v>336</v>
      </c>
      <c r="O45" s="65"/>
      <c r="P45" s="65" t="s">
        <v>332</v>
      </c>
      <c r="Q45" s="65" t="s">
        <v>333</v>
      </c>
      <c r="R45" s="65" t="s">
        <v>334</v>
      </c>
      <c r="S45" s="65" t="s">
        <v>335</v>
      </c>
      <c r="T45" s="65" t="s">
        <v>336</v>
      </c>
      <c r="V45" s="65"/>
      <c r="W45" s="65" t="s">
        <v>332</v>
      </c>
      <c r="X45" s="65" t="s">
        <v>333</v>
      </c>
      <c r="Y45" s="65" t="s">
        <v>334</v>
      </c>
      <c r="Z45" s="65" t="s">
        <v>335</v>
      </c>
      <c r="AA45" s="65" t="s">
        <v>336</v>
      </c>
      <c r="AC45" s="65"/>
      <c r="AD45" s="65" t="s">
        <v>332</v>
      </c>
      <c r="AE45" s="65" t="s">
        <v>333</v>
      </c>
      <c r="AF45" s="65" t="s">
        <v>334</v>
      </c>
      <c r="AG45" s="65" t="s">
        <v>335</v>
      </c>
      <c r="AH45" s="65" t="s">
        <v>336</v>
      </c>
      <c r="AJ45" s="65"/>
      <c r="AK45" s="65" t="s">
        <v>332</v>
      </c>
      <c r="AL45" s="65" t="s">
        <v>333</v>
      </c>
      <c r="AM45" s="65" t="s">
        <v>334</v>
      </c>
      <c r="AN45" s="65" t="s">
        <v>335</v>
      </c>
      <c r="AO45" s="65" t="s">
        <v>336</v>
      </c>
      <c r="AQ45" s="65"/>
      <c r="AR45" s="65" t="s">
        <v>332</v>
      </c>
      <c r="AS45" s="65" t="s">
        <v>333</v>
      </c>
      <c r="AT45" s="65" t="s">
        <v>334</v>
      </c>
      <c r="AU45" s="65" t="s">
        <v>335</v>
      </c>
      <c r="AV45" s="65" t="s">
        <v>336</v>
      </c>
      <c r="AX45" s="65"/>
      <c r="AY45" s="65" t="s">
        <v>332</v>
      </c>
      <c r="AZ45" s="65" t="s">
        <v>333</v>
      </c>
      <c r="BA45" s="65" t="s">
        <v>334</v>
      </c>
      <c r="BB45" s="65" t="s">
        <v>335</v>
      </c>
      <c r="BC45" s="65" t="s">
        <v>336</v>
      </c>
      <c r="BE45" s="65"/>
      <c r="BF45" s="65" t="s">
        <v>332</v>
      </c>
      <c r="BG45" s="65" t="s">
        <v>333</v>
      </c>
      <c r="BH45" s="65" t="s">
        <v>334</v>
      </c>
      <c r="BI45" s="65" t="s">
        <v>335</v>
      </c>
      <c r="BJ45" s="65" t="s">
        <v>336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22.355608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17.259335</v>
      </c>
      <c r="O46" s="65" t="s">
        <v>337</v>
      </c>
      <c r="P46" s="65">
        <v>600</v>
      </c>
      <c r="Q46" s="65">
        <v>800</v>
      </c>
      <c r="R46" s="65">
        <v>0</v>
      </c>
      <c r="S46" s="65">
        <v>10000</v>
      </c>
      <c r="T46" s="65">
        <v>717.63779999999997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8.7272860000000008E-3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4.9955235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328.48253999999997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136.9862</v>
      </c>
      <c r="AX46" s="65" t="s">
        <v>338</v>
      </c>
      <c r="AY46" s="65"/>
      <c r="AZ46" s="65"/>
      <c r="BA46" s="65"/>
      <c r="BB46" s="65"/>
      <c r="BC46" s="65"/>
      <c r="BE46" s="65" t="s">
        <v>339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340</v>
      </c>
      <c r="B2" s="61" t="s">
        <v>341</v>
      </c>
      <c r="C2" s="61" t="s">
        <v>317</v>
      </c>
      <c r="D2" s="61">
        <v>58</v>
      </c>
      <c r="E2" s="61">
        <v>3110.5798</v>
      </c>
      <c r="F2" s="61">
        <v>478.28214000000003</v>
      </c>
      <c r="G2" s="61">
        <v>72.766649999999998</v>
      </c>
      <c r="H2" s="61">
        <v>48.972392999999997</v>
      </c>
      <c r="I2" s="61">
        <v>23.794249000000001</v>
      </c>
      <c r="J2" s="61">
        <v>111.00848000000001</v>
      </c>
      <c r="K2" s="61">
        <v>69.199196000000001</v>
      </c>
      <c r="L2" s="61">
        <v>41.809280000000001</v>
      </c>
      <c r="M2" s="61">
        <v>39.074382999999997</v>
      </c>
      <c r="N2" s="61">
        <v>3.8501116999999998</v>
      </c>
      <c r="O2" s="61">
        <v>21.872413999999999</v>
      </c>
      <c r="P2" s="61">
        <v>1092.8336999999999</v>
      </c>
      <c r="Q2" s="61">
        <v>36.078322999999997</v>
      </c>
      <c r="R2" s="61">
        <v>682.79380000000003</v>
      </c>
      <c r="S2" s="61">
        <v>122.34045</v>
      </c>
      <c r="T2" s="61">
        <v>6725.442</v>
      </c>
      <c r="U2" s="61">
        <v>3.7815547</v>
      </c>
      <c r="V2" s="61">
        <v>30.920200000000001</v>
      </c>
      <c r="W2" s="61">
        <v>319.18527</v>
      </c>
      <c r="X2" s="61">
        <v>90.419030000000006</v>
      </c>
      <c r="Y2" s="61">
        <v>2.8586942999999998</v>
      </c>
      <c r="Z2" s="61">
        <v>1.9270437</v>
      </c>
      <c r="AA2" s="61">
        <v>21.631910000000001</v>
      </c>
      <c r="AB2" s="61">
        <v>3.087278</v>
      </c>
      <c r="AC2" s="61">
        <v>756.77449999999999</v>
      </c>
      <c r="AD2" s="61">
        <v>11.515174999999999</v>
      </c>
      <c r="AE2" s="61">
        <v>2.3087914</v>
      </c>
      <c r="AF2" s="61">
        <v>0.31758140000000001</v>
      </c>
      <c r="AG2" s="61">
        <v>704.31464000000005</v>
      </c>
      <c r="AH2" s="61">
        <v>451.6069</v>
      </c>
      <c r="AI2" s="61">
        <v>252.70773</v>
      </c>
      <c r="AJ2" s="61">
        <v>1887.0654</v>
      </c>
      <c r="AK2" s="61">
        <v>7984.5424999999996</v>
      </c>
      <c r="AL2" s="61">
        <v>88.663330000000002</v>
      </c>
      <c r="AM2" s="61">
        <v>3991.8175999999999</v>
      </c>
      <c r="AN2" s="61">
        <v>128.46016</v>
      </c>
      <c r="AO2" s="61">
        <v>22.355608</v>
      </c>
      <c r="AP2" s="61">
        <v>15.094283000000001</v>
      </c>
      <c r="AQ2" s="61">
        <v>7.2613260000000004</v>
      </c>
      <c r="AR2" s="61">
        <v>17.259335</v>
      </c>
      <c r="AS2" s="61">
        <v>717.63779999999997</v>
      </c>
      <c r="AT2" s="61">
        <v>8.7272860000000008E-3</v>
      </c>
      <c r="AU2" s="61">
        <v>4.9955235</v>
      </c>
      <c r="AV2" s="61">
        <v>328.48253999999997</v>
      </c>
      <c r="AW2" s="61">
        <v>136.9862</v>
      </c>
      <c r="AX2" s="61">
        <v>0.15474956000000001</v>
      </c>
      <c r="AY2" s="61">
        <v>1.9172958</v>
      </c>
      <c r="AZ2" s="61">
        <v>393.68993999999998</v>
      </c>
      <c r="BA2" s="61">
        <v>95.982474999999994</v>
      </c>
      <c r="BB2" s="61">
        <v>24.712869999999999</v>
      </c>
      <c r="BC2" s="61">
        <v>29.452772</v>
      </c>
      <c r="BD2" s="61">
        <v>41.811349999999997</v>
      </c>
      <c r="BE2" s="61">
        <v>3.540063</v>
      </c>
      <c r="BF2" s="61">
        <v>23.211727</v>
      </c>
      <c r="BG2" s="61">
        <v>4.5795576000000001E-4</v>
      </c>
      <c r="BH2" s="61">
        <v>7.0121180000000003E-4</v>
      </c>
      <c r="BI2" s="61">
        <v>2.8420936000000002E-3</v>
      </c>
      <c r="BJ2" s="61">
        <v>9.4295240000000002E-2</v>
      </c>
      <c r="BK2" s="61">
        <v>3.5227366999999997E-5</v>
      </c>
      <c r="BL2" s="61">
        <v>0.42168253999999999</v>
      </c>
      <c r="BM2" s="61">
        <v>5.0286150000000003</v>
      </c>
      <c r="BN2" s="61">
        <v>1.3628058000000001</v>
      </c>
      <c r="BO2" s="61">
        <v>82.612889999999993</v>
      </c>
      <c r="BP2" s="61">
        <v>15.576131</v>
      </c>
      <c r="BQ2" s="61">
        <v>26.260086000000001</v>
      </c>
      <c r="BR2" s="61">
        <v>101.49899000000001</v>
      </c>
      <c r="BS2" s="61">
        <v>54.501606000000002</v>
      </c>
      <c r="BT2" s="61">
        <v>18.506262</v>
      </c>
      <c r="BU2" s="61">
        <v>6.4253569999999996E-2</v>
      </c>
      <c r="BV2" s="61">
        <v>6.9803980000000002E-2</v>
      </c>
      <c r="BW2" s="61">
        <v>1.2013590000000001</v>
      </c>
      <c r="BX2" s="61">
        <v>1.7139055999999999</v>
      </c>
      <c r="BY2" s="61">
        <v>0.18793963</v>
      </c>
      <c r="BZ2" s="61">
        <v>8.1946120000000002E-4</v>
      </c>
      <c r="CA2" s="61">
        <v>1.1779356999999999</v>
      </c>
      <c r="CB2" s="61">
        <v>5.9812746999999999E-2</v>
      </c>
      <c r="CC2" s="61">
        <v>0.11843368999999999</v>
      </c>
      <c r="CD2" s="61">
        <v>2.2637307999999998</v>
      </c>
      <c r="CE2" s="61">
        <v>0.22194631000000001</v>
      </c>
      <c r="CF2" s="61">
        <v>0.20989822</v>
      </c>
      <c r="CG2" s="61">
        <v>1.2449999E-6</v>
      </c>
      <c r="CH2" s="61">
        <v>1.8126013E-2</v>
      </c>
      <c r="CI2" s="61">
        <v>2.5329929999999999E-3</v>
      </c>
      <c r="CJ2" s="61">
        <v>4.99824</v>
      </c>
      <c r="CK2" s="61">
        <v>6.2729460000000001E-2</v>
      </c>
      <c r="CL2" s="61">
        <v>0.91682892999999999</v>
      </c>
      <c r="CM2" s="61">
        <v>4.7319316999999996</v>
      </c>
      <c r="CN2" s="61">
        <v>5641.5590000000002</v>
      </c>
      <c r="CO2" s="61">
        <v>9896.2379999999994</v>
      </c>
      <c r="CP2" s="61">
        <v>6734.3657000000003</v>
      </c>
      <c r="CQ2" s="61">
        <v>1817.4121</v>
      </c>
      <c r="CR2" s="61">
        <v>1106.4802999999999</v>
      </c>
      <c r="CS2" s="61">
        <v>762.22910000000002</v>
      </c>
      <c r="CT2" s="61">
        <v>5916.3890000000001</v>
      </c>
      <c r="CU2" s="61">
        <v>3761.6196</v>
      </c>
      <c r="CV2" s="61">
        <v>2398.0279999999998</v>
      </c>
      <c r="CW2" s="61">
        <v>4366.2449999999999</v>
      </c>
      <c r="CX2" s="61">
        <v>1289.6014</v>
      </c>
      <c r="CY2" s="61">
        <v>6471.5330000000004</v>
      </c>
      <c r="CZ2" s="61">
        <v>3117.8683999999998</v>
      </c>
      <c r="DA2" s="61">
        <v>9657.1380000000008</v>
      </c>
      <c r="DB2" s="61">
        <v>7809.9110000000001</v>
      </c>
      <c r="DC2" s="61">
        <v>15061.368</v>
      </c>
      <c r="DD2" s="61">
        <v>23249.407999999999</v>
      </c>
      <c r="DE2" s="61">
        <v>4953.1522999999997</v>
      </c>
      <c r="DF2" s="61">
        <v>8526.49</v>
      </c>
      <c r="DG2" s="61">
        <v>5630.4696999999996</v>
      </c>
      <c r="DH2" s="61">
        <v>136.82232999999999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95.982474999999994</v>
      </c>
      <c r="B6">
        <f>BB2</f>
        <v>24.712869999999999</v>
      </c>
      <c r="C6">
        <f>BC2</f>
        <v>29.452772</v>
      </c>
      <c r="D6">
        <f>BD2</f>
        <v>41.811349999999997</v>
      </c>
    </row>
    <row r="7" spans="1:113" x14ac:dyDescent="0.4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22399</v>
      </c>
      <c r="C2" s="56">
        <f ca="1">YEAR(TODAY())-YEAR(B2)+IF(TODAY()&gt;=DATE(YEAR(TODAY()),MONTH(B2),DAY(B2)),0,-1)</f>
        <v>59</v>
      </c>
      <c r="E2" s="52">
        <v>180</v>
      </c>
      <c r="F2" s="53" t="s">
        <v>39</v>
      </c>
      <c r="G2" s="52">
        <v>84</v>
      </c>
      <c r="H2" s="51" t="s">
        <v>41</v>
      </c>
      <c r="I2" s="72">
        <f>ROUND(G3/E3^2,1)</f>
        <v>25.9</v>
      </c>
    </row>
    <row r="3" spans="1:9" x14ac:dyDescent="0.4">
      <c r="E3" s="51">
        <f>E2/100</f>
        <v>1.8</v>
      </c>
      <c r="F3" s="51" t="s">
        <v>40</v>
      </c>
      <c r="G3" s="51">
        <f>G2</f>
        <v>84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43970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임수명, ID : H1800017)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27일 09:47:14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318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43970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59</v>
      </c>
      <c r="G12" s="137"/>
      <c r="H12" s="137"/>
      <c r="I12" s="137"/>
      <c r="K12" s="128">
        <f>'개인정보 및 신체계측 입력'!E2</f>
        <v>180</v>
      </c>
      <c r="L12" s="129"/>
      <c r="M12" s="122">
        <f>'개인정보 및 신체계측 입력'!G2</f>
        <v>84</v>
      </c>
      <c r="N12" s="123"/>
      <c r="O12" s="118" t="s">
        <v>271</v>
      </c>
      <c r="P12" s="112"/>
      <c r="Q12" s="115">
        <f>'개인정보 및 신체계측 입력'!I2</f>
        <v>25.9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임수명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72.242000000000004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10.991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16.766999999999999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16.2</v>
      </c>
      <c r="L72" s="36" t="s">
        <v>53</v>
      </c>
      <c r="M72" s="36">
        <f>ROUND('DRIs DATA'!K8,1)</f>
        <v>6.8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91.04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257.67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90.42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205.82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88.04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532.29999999999995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223.56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2020-05-27T01:23:32Z</dcterms:modified>
</cp:coreProperties>
</file>