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 생성중\"/>
    </mc:Choice>
  </mc:AlternateContent>
  <bookViews>
    <workbookView xWindow="0" yWindow="0" windowWidth="15360" windowHeight="92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<sst xmlns="http://schemas.openxmlformats.org/spreadsheetml/2006/main" count="692" uniqueCount="344">
  <si>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</si>
  <si>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</si>
  <si>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</si>
  <si>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</si>
  <si>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</si>
  <si>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</si>
  <si>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</si>
  <si>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</si>
  <si>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</si>
  <si>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</si>
  <si>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</si>
  <si>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</si>
  <si>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</si>
  <si>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</si>
  <si>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</si>
  <si>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</si>
  <si>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</si>
  <si>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</si>
  <si>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</si>
  <si>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</si>
  <si>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</si>
  <si>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</si>
  <si>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</si>
  <si>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</si>
  <si>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</si>
  <si>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</si>
  <si>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</si>
  <si>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</si>
  <si>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</si>
  <si>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</si>
  <si>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</si>
  <si>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</si>
  <si>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</si>
  <si>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</si>
  <si>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</si>
  <si>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</si>
  <si>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</si>
  <si>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</si>
  <si>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</si>
  <si>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</si>
  <si>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</si>
  <si>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</si>
  <si>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</si>
  <si>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</si>
  <si>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</si>
  <si>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</si>
  <si>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</si>
  <si>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</si>
  <si>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</si>
  <si>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</si>
  <si>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</si>
  <si>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</si>
  <si>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</si>
  <si>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</si>
  <si>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</si>
  <si>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</si>
  <si>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</si>
  <si>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</si>
  <si>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</si>
  <si>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</si>
  <si>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</si>
  <si>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</si>
  <si>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</si>
  <si>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</si>
  <si>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</si>
  <si>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</si>
  <si>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</si>
  <si>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</si>
  <si>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</si>
  <si>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</si>
  <si>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</si>
  <si>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</si>
  <si>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</si>
  <si>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</si>
  <si>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</si>
  <si>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</si>
  <si>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</si>
  <si>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</si>
  <si>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</si>
  <si>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</si>
  <si>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</si>
  <si>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</si>
  <si>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</si>
  <si>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</si>
  <si>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</si>
  <si>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</si>
  <si>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</si>
  <si>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</si>
  <si>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</si>
  <si>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</si>
  <si>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</si>
  <si>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</si>
  <si>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</si>
  <si>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</si>
  <si>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</si>
  <si>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</si>
  <si>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</si>
  <si>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</si>
  <si>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</si>
  <si>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</si>
  <si>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</si>
  <si>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</si>
  <si>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</si>
  <si>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</si>
  <si>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</si>
  <si>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</si>
  <si>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</si>
  <si>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</si>
  <si>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</si>
  <si>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</si>
  <si>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</si>
  <si>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</si>
  <si>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</si>
  <si>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</si>
  <si>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</si>
  <si>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</si>
  <si>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</si>
  <si>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</si>
  <si>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</si>
  <si>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</si>
  <si>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</si>
  <si>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</si>
  <si>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</si>
  <si>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</si>
  <si>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</si>
  <si>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</si>
  <si>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</si>
  <si>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</si>
  <si>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</si>
  <si>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</si>
  <si>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</si>
  <si>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</si>
  <si>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</si>
  <si>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</si>
  <si>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</si>
  <si>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</si>
  <si>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</si>
  <si>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</si>
  <si>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</si>
  <si>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</si>
  <si>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</si>
  <si>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</si>
  <si>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</si>
  <si>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</si>
  <si>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</si>
  <si>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</si>
  <si>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</si>
  <si>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</si>
  <si>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</si>
  <si>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</si>
  <si>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</si>
  <si>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</si>
  <si>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</si>
  <si>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</si>
  <si>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</si>
  <si>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</si>
  <si>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</si>
  <si>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</si>
  <si>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</si>
  <si>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</si>
  <si>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</si>
  <si>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</si>
  <si>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</si>
  <si>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</si>
  <si>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</si>
  <si>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</si>
  <si>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</si>
  <si>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</si>
  <si>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</si>
  <si>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</si>
  <si>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</si>
  <si>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</si>
  <si>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</si>
  <si>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</si>
  <si>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</si>
  <si>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</si>
  <si>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</si>
  <si>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</si>
  <si>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</si>
  <si>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</si>
  <si>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</si>
  <si>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</si>
  <si>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</si>
  <si>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</si>
  <si>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</si>
  <si>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</si>
  <si>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</si>
  <si>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</si>
  <si>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</si>
  <si>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</si>
  <si>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</si>
  <si>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</si>
  <si>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</si>
  <si>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</si>
  <si>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</si>
  <si>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</si>
  <si>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</si>
  <si>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</si>
  <si>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</si>
  <si>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</si>
  <si>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</si>
  <si>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</si>
  <si>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</si>
  <si>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</si>
  <si>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</si>
  <si>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</si>
  <si>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</si>
  <si>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</si>
  <si>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</si>
  <si>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</si>
  <si>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</si>
  <si>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</si>
  <si>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</si>
  <si>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</si>
  <si>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</si>
  <si>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</si>
  <si>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</si>
  <si>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</si>
  <si>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</si>
  <si>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</si>
  <si>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</si>
  <si>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</si>
  <si>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</si>
  <si>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</si>
  <si>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</si>
  <si>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</si>
  <si>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</si>
  <si>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</si>
  <si>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</si>
  <si>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</si>
  <si>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</si>
  <si>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</si>
  <si>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</si>
  <si>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</si>
  <si>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</si>
  <si>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</si>
  <si>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</si>
  <si>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</si>
  <si>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</si>
  <si>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</si>
  <si>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</si>
  <si>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</si>
  <si>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</si>
  <si>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</si>
  <si>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</si>
  <si>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</si>
  <si>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</si>
  <si>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</si>
  <si>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</si>
  <si>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</si>
  <si>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</si>
  <si>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</si>
  <si>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</si>
  <si>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</si>
  <si>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</si>
  <si>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</si>
  <si>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</si>
  <si>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</si>
  <si>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</si>
  <si>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</si>
  <si>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</si>
  <si>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</si>
  <si>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</si>
  <si>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</si>
  <si>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</si>
  <si>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</si>
  <si>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</si>
  <si>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</si>
  <si>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</si>
  <si>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</si>
  <si>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</si>
  <si>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</si>
  <si>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</si>
  <si>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</si>
  <si>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</si>
  <si>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</si>
  <si>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</si>
  <si>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</si>
  <si>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</si>
  <si>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</si>
  <si>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</si>
  <si>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</si>
  <si>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</si>
  <si>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</si>
  <si>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</si>
  <si>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</si>
  <si>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</si>
  <si>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</si>
  <si>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</si>
  <si>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</si>
  <si>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</si>
  <si>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</si>
  <si>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</si>
  <si>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</si>
  <si>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</si>
  <si>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</si>
  <si>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</si>
  <si>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</si>
  <si>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</si>
  <si>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</si>
  <si>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</si>
  <si>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</si>
  <si>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</si>
  <si>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</si>
  <si>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</si>
  <si>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</si>
  <si>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</si>
  <si>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</si>
  <si>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</si>
  <si>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</si>
  <si>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</si>
  <si>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</si>
  <si>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</si>
  <si>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</si>
  <si>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</si>
  <si>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</si>
  <si>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</si>
  <si>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</si>
  <si>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</si>
  <si>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H1800018</t>
  </si>
  <si>
    <t>양철수</t>
  </si>
  <si>
    <t>(설문지 : FFQ 95문항 설문지, 사용자 : 양철수, ID : H1800018)</t>
  </si>
  <si>
    <t>2020년 05월 28일 14:49:23</t>
  </si>
  <si>
    <t>다량영양소</t>
    <phoneticPr fontId="1" type="noConversion"/>
  </si>
  <si>
    <t>필요추정량</t>
    <phoneticPr fontId="1" type="noConversion"/>
  </si>
  <si>
    <t>섭취량</t>
    <phoneticPr fontId="1" type="noConversion"/>
  </si>
  <si>
    <t>충분섭취량</t>
    <phoneticPr fontId="1" type="noConversion"/>
  </si>
  <si>
    <t>섭취비율</t>
    <phoneticPr fontId="1" type="noConversion"/>
  </si>
  <si>
    <t>지용성 비타민</t>
    <phoneticPr fontId="1" type="noConversion"/>
  </si>
  <si>
    <t>리보플라빈</t>
    <phoneticPr fontId="1" type="noConversion"/>
  </si>
  <si>
    <t>염소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</si>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</sst>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114.239746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7202224"/>
        <c:axId val="417202616"/>
      </c:barChart>
      <c:catAx>
        <c:axId val="41720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202616"/>
        <c:crosses val="autoZero"/>
        <c:auto val="1"/>
        <c:lblAlgn val="ctr"/>
        <c:lblOffset val="100"/>
        <c:noMultiLvlLbl val="0"/>
      </c:catAx>
      <c:valAx>
        <c:axId val="417202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720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2.7277686999999999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6413016"/>
        <c:axId val="416413408"/>
      </c:barChart>
      <c:catAx>
        <c:axId val="41641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6413408"/>
        <c:crosses val="autoZero"/>
        <c:auto val="1"/>
        <c:lblAlgn val="ctr"/>
        <c:lblOffset val="100"/>
        <c:noMultiLvlLbl val="0"/>
      </c:catAx>
      <c:valAx>
        <c:axId val="41641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641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0.24452244000000001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6414192"/>
        <c:axId val="416414584"/>
      </c:barChart>
      <c:catAx>
        <c:axId val="41641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6414584"/>
        <c:crosses val="autoZero"/>
        <c:auto val="1"/>
        <c:lblAlgn val="ctr"/>
        <c:lblOffset val="100"/>
        <c:noMultiLvlLbl val="0"/>
      </c:catAx>
      <c:valAx>
        <c:axId val="41641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641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1958.0862999999999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6415368"/>
        <c:axId val="416415760"/>
      </c:barChart>
      <c:catAx>
        <c:axId val="41641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6415760"/>
        <c:crosses val="autoZero"/>
        <c:auto val="1"/>
        <c:lblAlgn val="ctr"/>
        <c:lblOffset val="100"/>
        <c:noMultiLvlLbl val="0"/>
      </c:catAx>
      <c:valAx>
        <c:axId val="416415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641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3455.7501999999999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6416544"/>
        <c:axId val="416416936"/>
      </c:barChart>
      <c:catAx>
        <c:axId val="41641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6416936"/>
        <c:crosses val="autoZero"/>
        <c:auto val="1"/>
        <c:lblAlgn val="ctr"/>
        <c:lblOffset val="100"/>
        <c:noMultiLvlLbl val="0"/>
      </c:catAx>
      <c:valAx>
        <c:axId val="4164169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641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44.371960000000001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6417720"/>
        <c:axId val="416418112"/>
      </c:barChart>
      <c:catAx>
        <c:axId val="41641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6418112"/>
        <c:crosses val="autoZero"/>
        <c:auto val="1"/>
        <c:lblAlgn val="ctr"/>
        <c:lblOffset val="100"/>
        <c:noMultiLvlLbl val="0"/>
      </c:catAx>
      <c:valAx>
        <c:axId val="416418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641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158.78885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777792"/>
        <c:axId val="415778184"/>
      </c:barChart>
      <c:catAx>
        <c:axId val="41577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778184"/>
        <c:crosses val="autoZero"/>
        <c:auto val="1"/>
        <c:lblAlgn val="ctr"/>
        <c:lblOffset val="100"/>
        <c:noMultiLvlLbl val="0"/>
      </c:catAx>
      <c:valAx>
        <c:axId val="415778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77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16.884747999999998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778968"/>
        <c:axId val="415779360"/>
      </c:barChart>
      <c:catAx>
        <c:axId val="41577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779360"/>
        <c:crosses val="autoZero"/>
        <c:auto val="1"/>
        <c:lblAlgn val="ctr"/>
        <c:lblOffset val="100"/>
        <c:noMultiLvlLbl val="0"/>
      </c:catAx>
      <c:valAx>
        <c:axId val="415779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77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878.25670000000002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780144"/>
        <c:axId val="415780536"/>
      </c:barChart>
      <c:catAx>
        <c:axId val="41578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780536"/>
        <c:crosses val="autoZero"/>
        <c:auto val="1"/>
        <c:lblAlgn val="ctr"/>
        <c:lblOffset val="100"/>
        <c:noMultiLvlLbl val="0"/>
      </c:catAx>
      <c:valAx>
        <c:axId val="4157805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78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1.500661E-2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781320"/>
        <c:axId val="415781712"/>
      </c:barChart>
      <c:catAx>
        <c:axId val="41578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781712"/>
        <c:crosses val="autoZero"/>
        <c:auto val="1"/>
        <c:lblAlgn val="ctr"/>
        <c:lblOffset val="100"/>
        <c:noMultiLvlLbl val="0"/>
      </c:catAx>
      <c:valAx>
        <c:axId val="41578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78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6.1061864000000003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782496"/>
        <c:axId val="415782888"/>
      </c:barChart>
      <c:catAx>
        <c:axId val="41578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782888"/>
        <c:crosses val="autoZero"/>
        <c:auto val="1"/>
        <c:lblAlgn val="ctr"/>
        <c:lblOffset val="100"/>
        <c:noMultiLvlLbl val="0"/>
      </c:catAx>
      <c:valAx>
        <c:axId val="415782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78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29.044699000000001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7203400"/>
        <c:axId val="417203792"/>
      </c:barChart>
      <c:catAx>
        <c:axId val="417203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203792"/>
        <c:crosses val="autoZero"/>
        <c:auto val="1"/>
        <c:lblAlgn val="ctr"/>
        <c:lblOffset val="100"/>
        <c:noMultiLvlLbl val="0"/>
      </c:catAx>
      <c:valAx>
        <c:axId val="417203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720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371.72073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784064"/>
        <c:axId val="415784456"/>
      </c:barChart>
      <c:catAx>
        <c:axId val="41578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784456"/>
        <c:crosses val="autoZero"/>
        <c:auto val="1"/>
        <c:lblAlgn val="ctr"/>
        <c:lblOffset val="100"/>
        <c:noMultiLvlLbl val="0"/>
      </c:catAx>
      <c:valAx>
        <c:axId val="415784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78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165.36878999999999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784848"/>
        <c:axId val="415931640"/>
      </c:barChart>
      <c:catAx>
        <c:axId val="41578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931640"/>
        <c:crosses val="autoZero"/>
        <c:auto val="1"/>
        <c:lblAlgn val="ctr"/>
        <c:lblOffset val="100"/>
        <c:noMultiLvlLbl val="0"/>
      </c:catAx>
      <c:valAx>
        <c:axId val="41593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78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2.7</c:v>
                </c:pt>
                <c:pt idx="1">
                  <c:v>10.999000000000001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5932424"/>
        <c:axId val="415932816"/>
      </c:barChart>
      <c:catAx>
        <c:axId val="41593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932816"/>
        <c:crosses val="autoZero"/>
        <c:auto val="1"/>
        <c:lblAlgn val="ctr"/>
        <c:lblOffset val="100"/>
        <c:noMultiLvlLbl val="0"/>
      </c:catAx>
      <c:valAx>
        <c:axId val="41593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93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10.349823000000001</c:v>
                </c:pt>
                <c:pt idx="1">
                  <c:v>14.640755</c:v>
                </c:pt>
                <c:pt idx="2">
                  <c:v>12.107360999999999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684.48987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933992"/>
        <c:axId val="415934384"/>
      </c:barChart>
      <c:catAx>
        <c:axId val="41593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934384"/>
        <c:crosses val="autoZero"/>
        <c:auto val="1"/>
        <c:lblAlgn val="ctr"/>
        <c:lblOffset val="100"/>
        <c:noMultiLvlLbl val="0"/>
      </c:catAx>
      <c:valAx>
        <c:axId val="415934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93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16.343384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935168"/>
        <c:axId val="415935560"/>
      </c:barChart>
      <c:catAx>
        <c:axId val="41593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935560"/>
        <c:crosses val="autoZero"/>
        <c:auto val="1"/>
        <c:lblAlgn val="ctr"/>
        <c:lblOffset val="100"/>
        <c:noMultiLvlLbl val="0"/>
      </c:catAx>
      <c:valAx>
        <c:axId val="415935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93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79.838999999999999</c:v>
                </c:pt>
                <c:pt idx="1">
                  <c:v>4.9989999999999997</c:v>
                </c:pt>
                <c:pt idx="2">
                  <c:v>15.162000000000001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5936344"/>
        <c:axId val="415936736"/>
      </c:barChart>
      <c:catAx>
        <c:axId val="41593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936736"/>
        <c:crosses val="autoZero"/>
        <c:auto val="1"/>
        <c:lblAlgn val="ctr"/>
        <c:lblOffset val="100"/>
        <c:noMultiLvlLbl val="0"/>
      </c:catAx>
      <c:valAx>
        <c:axId val="415936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93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3577.7476000000001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937520"/>
        <c:axId val="415937912"/>
      </c:barChart>
      <c:catAx>
        <c:axId val="41593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937912"/>
        <c:crosses val="autoZero"/>
        <c:auto val="1"/>
        <c:lblAlgn val="ctr"/>
        <c:lblOffset val="100"/>
        <c:noMultiLvlLbl val="0"/>
      </c:catAx>
      <c:valAx>
        <c:axId val="415937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93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84.550550000000001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938696"/>
        <c:axId val="415939088"/>
      </c:barChart>
      <c:catAx>
        <c:axId val="41593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939088"/>
        <c:crosses val="autoZero"/>
        <c:auto val="1"/>
        <c:lblAlgn val="ctr"/>
        <c:lblOffset val="100"/>
        <c:noMultiLvlLbl val="0"/>
      </c:catAx>
      <c:valAx>
        <c:axId val="415939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93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568.97942999999998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032432"/>
        <c:axId val="539032824"/>
      </c:barChart>
      <c:catAx>
        <c:axId val="53903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032824"/>
        <c:crosses val="autoZero"/>
        <c:auto val="1"/>
        <c:lblAlgn val="ctr"/>
        <c:lblOffset val="100"/>
        <c:noMultiLvlLbl val="0"/>
      </c:catAx>
      <c:valAx>
        <c:axId val="539032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03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6.4363484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7204576"/>
        <c:axId val="417204968"/>
      </c:barChart>
      <c:catAx>
        <c:axId val="41720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204968"/>
        <c:crosses val="autoZero"/>
        <c:auto val="1"/>
        <c:lblAlgn val="ctr"/>
        <c:lblOffset val="100"/>
        <c:noMultiLvlLbl val="0"/>
      </c:catAx>
      <c:valAx>
        <c:axId val="41720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720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5906.6949999999997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033608"/>
        <c:axId val="539034000"/>
      </c:barChart>
      <c:catAx>
        <c:axId val="53903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034000"/>
        <c:crosses val="autoZero"/>
        <c:auto val="1"/>
        <c:lblAlgn val="ctr"/>
        <c:lblOffset val="100"/>
        <c:noMultiLvlLbl val="0"/>
      </c:catAx>
      <c:valAx>
        <c:axId val="539034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03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17.169283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034784"/>
        <c:axId val="539035176"/>
      </c:barChart>
      <c:catAx>
        <c:axId val="53903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035176"/>
        <c:crosses val="autoZero"/>
        <c:auto val="1"/>
        <c:lblAlgn val="ctr"/>
        <c:lblOffset val="100"/>
        <c:noMultiLvlLbl val="0"/>
      </c:catAx>
      <c:valAx>
        <c:axId val="539035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03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2.7864572999999999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9035960"/>
        <c:axId val="539036352"/>
      </c:barChart>
      <c:catAx>
        <c:axId val="539035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9036352"/>
        <c:crosses val="autoZero"/>
        <c:auto val="1"/>
        <c:lblAlgn val="ctr"/>
        <c:lblOffset val="100"/>
        <c:noMultiLvlLbl val="0"/>
      </c:catAx>
      <c:valAx>
        <c:axId val="539036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903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346.42380000000003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7205752"/>
        <c:axId val="417206144"/>
      </c:barChart>
      <c:catAx>
        <c:axId val="41720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206144"/>
        <c:crosses val="autoZero"/>
        <c:auto val="1"/>
        <c:lblAlgn val="ctr"/>
        <c:lblOffset val="100"/>
        <c:noMultiLvlLbl val="0"/>
      </c:catAx>
      <c:valAx>
        <c:axId val="417206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720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1.9092416999999999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7206928"/>
        <c:axId val="417207320"/>
      </c:barChart>
      <c:catAx>
        <c:axId val="41720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207320"/>
        <c:crosses val="autoZero"/>
        <c:auto val="1"/>
        <c:lblAlgn val="ctr"/>
        <c:lblOffset val="100"/>
        <c:noMultiLvlLbl val="0"/>
      </c:catAx>
      <c:valAx>
        <c:axId val="417207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720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24.84937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7208104"/>
        <c:axId val="417208496"/>
      </c:barChart>
      <c:catAx>
        <c:axId val="41720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7208496"/>
        <c:crosses val="autoZero"/>
        <c:auto val="1"/>
        <c:lblAlgn val="ctr"/>
        <c:lblOffset val="100"/>
        <c:noMultiLvlLbl val="0"/>
      </c:catAx>
      <c:valAx>
        <c:axId val="417208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720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2.7864572999999999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7209280"/>
        <c:axId val="460528024"/>
      </c:barChart>
      <c:catAx>
        <c:axId val="41720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0528024"/>
        <c:crosses val="autoZero"/>
        <c:auto val="1"/>
        <c:lblAlgn val="ctr"/>
        <c:lblOffset val="100"/>
        <c:noMultiLvlLbl val="0"/>
      </c:catAx>
      <c:valAx>
        <c:axId val="46052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720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689.1558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6410664"/>
        <c:axId val="416411056"/>
      </c:barChart>
      <c:catAx>
        <c:axId val="4164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6411056"/>
        <c:crosses val="autoZero"/>
        <c:auto val="1"/>
        <c:lblAlgn val="ctr"/>
        <c:lblOffset val="100"/>
        <c:noMultiLvlLbl val="0"/>
      </c:catAx>
      <c:valAx>
        <c:axId val="41641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64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16.548234999999998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6411840"/>
        <c:axId val="416412232"/>
      </c:barChart>
      <c:catAx>
        <c:axId val="4164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6412232"/>
        <c:crosses val="autoZero"/>
        <c:auto val="1"/>
        <c:lblAlgn val="ctr"/>
        <c:lblOffset val="100"/>
        <c:noMultiLvlLbl val="0"/>
      </c:catAx>
      <c:valAx>
        <c:axId val="416412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64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양철수, ID : H1800018)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28일 14:49:23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2000</v>
      </c>
      <c r="C6" s="59">
        <f>'DRIs DATA 입력'!C6</f>
        <v>3577.7476000000001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114.239746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29.044699000000001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79.838999999999999</v>
      </c>
      <c r="G8" s="59">
        <f>'DRIs DATA 입력'!G8</f>
        <v>4.9989999999999997</v>
      </c>
      <c r="H8" s="59">
        <f>'DRIs DATA 입력'!H8</f>
        <v>15.162000000000001</v>
      </c>
      <c r="I8" s="46"/>
      <c r="J8" s="59" t="s">
        <v>216</v>
      </c>
      <c r="K8" s="59">
        <f>'DRIs DATA 입력'!K8</f>
        <v>2.7</v>
      </c>
      <c r="L8" s="59">
        <f>'DRIs DATA 입력'!L8</f>
        <v>10.999000000000001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684.48987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16.343384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6.4363484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346.42380000000003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84.550550000000001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1.9960625999999999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1.9092416999999999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24.84937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2.7864572999999999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689.1558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16.548234999999998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2.7277686999999999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0.24452244000000001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568.97942999999998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1958.0862999999999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5906.6949999999997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3455.7501999999999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44.371960000000001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158.78885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17.169283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16.884747999999998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878.25670000000002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1.500661E-2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6.1061864000000003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371.72073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165.36878999999999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321</v>
      </c>
      <c r="G1" s="62" t="s">
        <v>276</v>
      </c>
      <c r="H1" s="61" t="s">
        <v>322</v>
      </c>
    </row>
    <row r="3" spans="1:27" x14ac:dyDescent="0.4">
      <c r="A3" s="71" t="s">
        <v>323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277</v>
      </c>
      <c r="B4" s="69"/>
      <c r="C4" s="69"/>
      <c r="E4" s="66" t="s">
        <v>278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280</v>
      </c>
      <c r="V4" s="69"/>
      <c r="W4" s="69"/>
      <c r="X4" s="69"/>
      <c r="Y4" s="69"/>
      <c r="Z4" s="69"/>
    </row>
    <row r="5" spans="1:27" x14ac:dyDescent="0.4">
      <c r="A5" s="65"/>
      <c r="B5" s="65" t="s">
        <v>324</v>
      </c>
      <c r="C5" s="65" t="s">
        <v>325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282</v>
      </c>
      <c r="L5" s="65" t="s">
        <v>283</v>
      </c>
      <c r="N5" s="65"/>
      <c r="O5" s="65" t="s">
        <v>284</v>
      </c>
      <c r="P5" s="65" t="s">
        <v>285</v>
      </c>
      <c r="Q5" s="65" t="s">
        <v>326</v>
      </c>
      <c r="R5" s="65" t="s">
        <v>286</v>
      </c>
      <c r="S5" s="65" t="s">
        <v>325</v>
      </c>
      <c r="U5" s="65"/>
      <c r="V5" s="65" t="s">
        <v>284</v>
      </c>
      <c r="W5" s="65" t="s">
        <v>285</v>
      </c>
      <c r="X5" s="65" t="s">
        <v>326</v>
      </c>
      <c r="Y5" s="65" t="s">
        <v>286</v>
      </c>
      <c r="Z5" s="65" t="s">
        <v>325</v>
      </c>
    </row>
    <row r="6" spans="1:27" x14ac:dyDescent="0.4">
      <c r="A6" s="65" t="s">
        <v>277</v>
      </c>
      <c r="B6" s="65">
        <v>2000</v>
      </c>
      <c r="C6" s="65">
        <v>3577.7476000000001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288</v>
      </c>
      <c r="O6" s="65">
        <v>45</v>
      </c>
      <c r="P6" s="65">
        <v>55</v>
      </c>
      <c r="Q6" s="65">
        <v>0</v>
      </c>
      <c r="R6" s="65">
        <v>0</v>
      </c>
      <c r="S6" s="65">
        <v>114.239746</v>
      </c>
      <c r="U6" s="65" t="s">
        <v>289</v>
      </c>
      <c r="V6" s="65">
        <v>0</v>
      </c>
      <c r="W6" s="65">
        <v>0</v>
      </c>
      <c r="X6" s="65">
        <v>25</v>
      </c>
      <c r="Y6" s="65">
        <v>0</v>
      </c>
      <c r="Z6" s="65">
        <v>29.044699000000001</v>
      </c>
    </row>
    <row r="7" spans="1:27" x14ac:dyDescent="0.4">
      <c r="E7" s="65" t="s">
        <v>290</v>
      </c>
      <c r="F7" s="65">
        <v>65</v>
      </c>
      <c r="G7" s="65">
        <v>30</v>
      </c>
      <c r="H7" s="65">
        <v>20</v>
      </c>
      <c r="J7" s="65" t="s">
        <v>290</v>
      </c>
      <c r="K7" s="65">
        <v>1</v>
      </c>
      <c r="L7" s="65">
        <v>10</v>
      </c>
    </row>
    <row r="8" spans="1:27" x14ac:dyDescent="0.4">
      <c r="E8" s="65" t="s">
        <v>327</v>
      </c>
      <c r="F8" s="65">
        <v>79.838999999999999</v>
      </c>
      <c r="G8" s="65">
        <v>4.9989999999999997</v>
      </c>
      <c r="H8" s="65">
        <v>15.162000000000001</v>
      </c>
      <c r="J8" s="65" t="s">
        <v>327</v>
      </c>
      <c r="K8" s="65">
        <v>2.7</v>
      </c>
      <c r="L8" s="65">
        <v>10.999000000000001</v>
      </c>
    </row>
    <row r="13" spans="1:27" x14ac:dyDescent="0.4">
      <c r="A13" s="70" t="s">
        <v>328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291</v>
      </c>
      <c r="B14" s="69"/>
      <c r="C14" s="69"/>
      <c r="D14" s="69"/>
      <c r="E14" s="69"/>
      <c r="F14" s="69"/>
      <c r="H14" s="69" t="s">
        <v>292</v>
      </c>
      <c r="I14" s="69"/>
      <c r="J14" s="69"/>
      <c r="K14" s="69"/>
      <c r="L14" s="69"/>
      <c r="M14" s="69"/>
      <c r="O14" s="69" t="s">
        <v>293</v>
      </c>
      <c r="P14" s="69"/>
      <c r="Q14" s="69"/>
      <c r="R14" s="69"/>
      <c r="S14" s="69"/>
      <c r="T14" s="69"/>
      <c r="V14" s="69" t="s">
        <v>294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284</v>
      </c>
      <c r="C15" s="65" t="s">
        <v>285</v>
      </c>
      <c r="D15" s="65" t="s">
        <v>326</v>
      </c>
      <c r="E15" s="65" t="s">
        <v>286</v>
      </c>
      <c r="F15" s="65" t="s">
        <v>325</v>
      </c>
      <c r="H15" s="65"/>
      <c r="I15" s="65" t="s">
        <v>284</v>
      </c>
      <c r="J15" s="65" t="s">
        <v>285</v>
      </c>
      <c r="K15" s="65" t="s">
        <v>326</v>
      </c>
      <c r="L15" s="65" t="s">
        <v>286</v>
      </c>
      <c r="M15" s="65" t="s">
        <v>325</v>
      </c>
      <c r="O15" s="65"/>
      <c r="P15" s="65" t="s">
        <v>284</v>
      </c>
      <c r="Q15" s="65" t="s">
        <v>285</v>
      </c>
      <c r="R15" s="65" t="s">
        <v>326</v>
      </c>
      <c r="S15" s="65" t="s">
        <v>286</v>
      </c>
      <c r="T15" s="65" t="s">
        <v>325</v>
      </c>
      <c r="V15" s="65"/>
      <c r="W15" s="65" t="s">
        <v>284</v>
      </c>
      <c r="X15" s="65" t="s">
        <v>285</v>
      </c>
      <c r="Y15" s="65" t="s">
        <v>326</v>
      </c>
      <c r="Z15" s="65" t="s">
        <v>286</v>
      </c>
      <c r="AA15" s="65" t="s">
        <v>325</v>
      </c>
    </row>
    <row r="16" spans="1:27" x14ac:dyDescent="0.4">
      <c r="A16" s="65" t="s">
        <v>295</v>
      </c>
      <c r="B16" s="65">
        <v>500</v>
      </c>
      <c r="C16" s="65">
        <v>700</v>
      </c>
      <c r="D16" s="65">
        <v>0</v>
      </c>
      <c r="E16" s="65">
        <v>3000</v>
      </c>
      <c r="F16" s="65">
        <v>684.48987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16.343384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6.4363484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346.42380000000003</v>
      </c>
    </row>
    <row r="23" spans="1:62" x14ac:dyDescent="0.4">
      <c r="A23" s="70" t="s">
        <v>296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297</v>
      </c>
      <c r="B24" s="69"/>
      <c r="C24" s="69"/>
      <c r="D24" s="69"/>
      <c r="E24" s="69"/>
      <c r="F24" s="69"/>
      <c r="H24" s="69" t="s">
        <v>298</v>
      </c>
      <c r="I24" s="69"/>
      <c r="J24" s="69"/>
      <c r="K24" s="69"/>
      <c r="L24" s="69"/>
      <c r="M24" s="69"/>
      <c r="O24" s="69" t="s">
        <v>329</v>
      </c>
      <c r="P24" s="69"/>
      <c r="Q24" s="69"/>
      <c r="R24" s="69"/>
      <c r="S24" s="69"/>
      <c r="T24" s="69"/>
      <c r="V24" s="69" t="s">
        <v>299</v>
      </c>
      <c r="W24" s="69"/>
      <c r="X24" s="69"/>
      <c r="Y24" s="69"/>
      <c r="Z24" s="69"/>
      <c r="AA24" s="69"/>
      <c r="AC24" s="69" t="s">
        <v>300</v>
      </c>
      <c r="AD24" s="69"/>
      <c r="AE24" s="69"/>
      <c r="AF24" s="69"/>
      <c r="AG24" s="69"/>
      <c r="AH24" s="69"/>
      <c r="AJ24" s="69" t="s">
        <v>301</v>
      </c>
      <c r="AK24" s="69"/>
      <c r="AL24" s="69"/>
      <c r="AM24" s="69"/>
      <c r="AN24" s="69"/>
      <c r="AO24" s="69"/>
      <c r="AQ24" s="69" t="s">
        <v>302</v>
      </c>
      <c r="AR24" s="69"/>
      <c r="AS24" s="69"/>
      <c r="AT24" s="69"/>
      <c r="AU24" s="69"/>
      <c r="AV24" s="69"/>
      <c r="AX24" s="69" t="s">
        <v>303</v>
      </c>
      <c r="AY24" s="69"/>
      <c r="AZ24" s="69"/>
      <c r="BA24" s="69"/>
      <c r="BB24" s="69"/>
      <c r="BC24" s="69"/>
      <c r="BE24" s="69" t="s">
        <v>304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284</v>
      </c>
      <c r="C25" s="65" t="s">
        <v>285</v>
      </c>
      <c r="D25" s="65" t="s">
        <v>326</v>
      </c>
      <c r="E25" s="65" t="s">
        <v>286</v>
      </c>
      <c r="F25" s="65" t="s">
        <v>325</v>
      </c>
      <c r="H25" s="65"/>
      <c r="I25" s="65" t="s">
        <v>284</v>
      </c>
      <c r="J25" s="65" t="s">
        <v>285</v>
      </c>
      <c r="K25" s="65" t="s">
        <v>326</v>
      </c>
      <c r="L25" s="65" t="s">
        <v>286</v>
      </c>
      <c r="M25" s="65" t="s">
        <v>325</v>
      </c>
      <c r="O25" s="65"/>
      <c r="P25" s="65" t="s">
        <v>284</v>
      </c>
      <c r="Q25" s="65" t="s">
        <v>285</v>
      </c>
      <c r="R25" s="65" t="s">
        <v>326</v>
      </c>
      <c r="S25" s="65" t="s">
        <v>286</v>
      </c>
      <c r="T25" s="65" t="s">
        <v>325</v>
      </c>
      <c r="V25" s="65"/>
      <c r="W25" s="65" t="s">
        <v>284</v>
      </c>
      <c r="X25" s="65" t="s">
        <v>285</v>
      </c>
      <c r="Y25" s="65" t="s">
        <v>326</v>
      </c>
      <c r="Z25" s="65" t="s">
        <v>286</v>
      </c>
      <c r="AA25" s="65" t="s">
        <v>325</v>
      </c>
      <c r="AC25" s="65"/>
      <c r="AD25" s="65" t="s">
        <v>284</v>
      </c>
      <c r="AE25" s="65" t="s">
        <v>285</v>
      </c>
      <c r="AF25" s="65" t="s">
        <v>326</v>
      </c>
      <c r="AG25" s="65" t="s">
        <v>286</v>
      </c>
      <c r="AH25" s="65" t="s">
        <v>325</v>
      </c>
      <c r="AJ25" s="65"/>
      <c r="AK25" s="65" t="s">
        <v>284</v>
      </c>
      <c r="AL25" s="65" t="s">
        <v>285</v>
      </c>
      <c r="AM25" s="65" t="s">
        <v>326</v>
      </c>
      <c r="AN25" s="65" t="s">
        <v>286</v>
      </c>
      <c r="AO25" s="65" t="s">
        <v>325</v>
      </c>
      <c r="AQ25" s="65"/>
      <c r="AR25" s="65" t="s">
        <v>284</v>
      </c>
      <c r="AS25" s="65" t="s">
        <v>285</v>
      </c>
      <c r="AT25" s="65" t="s">
        <v>326</v>
      </c>
      <c r="AU25" s="65" t="s">
        <v>286</v>
      </c>
      <c r="AV25" s="65" t="s">
        <v>325</v>
      </c>
      <c r="AX25" s="65"/>
      <c r="AY25" s="65" t="s">
        <v>284</v>
      </c>
      <c r="AZ25" s="65" t="s">
        <v>285</v>
      </c>
      <c r="BA25" s="65" t="s">
        <v>326</v>
      </c>
      <c r="BB25" s="65" t="s">
        <v>286</v>
      </c>
      <c r="BC25" s="65" t="s">
        <v>325</v>
      </c>
      <c r="BE25" s="65"/>
      <c r="BF25" s="65" t="s">
        <v>284</v>
      </c>
      <c r="BG25" s="65" t="s">
        <v>285</v>
      </c>
      <c r="BH25" s="65" t="s">
        <v>326</v>
      </c>
      <c r="BI25" s="65" t="s">
        <v>286</v>
      </c>
      <c r="BJ25" s="65" t="s">
        <v>325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84.550550000000001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1.9960625999999999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1.9092416999999999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24.84937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2.7864572999999999</v>
      </c>
      <c r="AJ26" s="65" t="s">
        <v>305</v>
      </c>
      <c r="AK26" s="65">
        <v>320</v>
      </c>
      <c r="AL26" s="65">
        <v>400</v>
      </c>
      <c r="AM26" s="65">
        <v>0</v>
      </c>
      <c r="AN26" s="65">
        <v>1000</v>
      </c>
      <c r="AO26" s="65">
        <v>689.1558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16.548234999999998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2.7277686999999999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0.24452244000000001</v>
      </c>
    </row>
    <row r="33" spans="1:68" x14ac:dyDescent="0.4">
      <c r="A33" s="70" t="s">
        <v>306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307</v>
      </c>
      <c r="B34" s="69"/>
      <c r="C34" s="69"/>
      <c r="D34" s="69"/>
      <c r="E34" s="69"/>
      <c r="F34" s="69"/>
      <c r="H34" s="69" t="s">
        <v>308</v>
      </c>
      <c r="I34" s="69"/>
      <c r="J34" s="69"/>
      <c r="K34" s="69"/>
      <c r="L34" s="69"/>
      <c r="M34" s="69"/>
      <c r="O34" s="69" t="s">
        <v>309</v>
      </c>
      <c r="P34" s="69"/>
      <c r="Q34" s="69"/>
      <c r="R34" s="69"/>
      <c r="S34" s="69"/>
      <c r="T34" s="69"/>
      <c r="V34" s="69" t="s">
        <v>310</v>
      </c>
      <c r="W34" s="69"/>
      <c r="X34" s="69"/>
      <c r="Y34" s="69"/>
      <c r="Z34" s="69"/>
      <c r="AA34" s="69"/>
      <c r="AC34" s="69" t="s">
        <v>330</v>
      </c>
      <c r="AD34" s="69"/>
      <c r="AE34" s="69"/>
      <c r="AF34" s="69"/>
      <c r="AG34" s="69"/>
      <c r="AH34" s="69"/>
      <c r="AJ34" s="69" t="s">
        <v>311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284</v>
      </c>
      <c r="C35" s="65" t="s">
        <v>285</v>
      </c>
      <c r="D35" s="65" t="s">
        <v>326</v>
      </c>
      <c r="E35" s="65" t="s">
        <v>286</v>
      </c>
      <c r="F35" s="65" t="s">
        <v>325</v>
      </c>
      <c r="H35" s="65"/>
      <c r="I35" s="65" t="s">
        <v>284</v>
      </c>
      <c r="J35" s="65" t="s">
        <v>285</v>
      </c>
      <c r="K35" s="65" t="s">
        <v>326</v>
      </c>
      <c r="L35" s="65" t="s">
        <v>286</v>
      </c>
      <c r="M35" s="65" t="s">
        <v>325</v>
      </c>
      <c r="O35" s="65"/>
      <c r="P35" s="65" t="s">
        <v>284</v>
      </c>
      <c r="Q35" s="65" t="s">
        <v>285</v>
      </c>
      <c r="R35" s="65" t="s">
        <v>326</v>
      </c>
      <c r="S35" s="65" t="s">
        <v>286</v>
      </c>
      <c r="T35" s="65" t="s">
        <v>325</v>
      </c>
      <c r="V35" s="65"/>
      <c r="W35" s="65" t="s">
        <v>284</v>
      </c>
      <c r="X35" s="65" t="s">
        <v>285</v>
      </c>
      <c r="Y35" s="65" t="s">
        <v>326</v>
      </c>
      <c r="Z35" s="65" t="s">
        <v>286</v>
      </c>
      <c r="AA35" s="65" t="s">
        <v>325</v>
      </c>
      <c r="AC35" s="65"/>
      <c r="AD35" s="65" t="s">
        <v>284</v>
      </c>
      <c r="AE35" s="65" t="s">
        <v>285</v>
      </c>
      <c r="AF35" s="65" t="s">
        <v>326</v>
      </c>
      <c r="AG35" s="65" t="s">
        <v>286</v>
      </c>
      <c r="AH35" s="65" t="s">
        <v>325</v>
      </c>
      <c r="AJ35" s="65"/>
      <c r="AK35" s="65" t="s">
        <v>284</v>
      </c>
      <c r="AL35" s="65" t="s">
        <v>285</v>
      </c>
      <c r="AM35" s="65" t="s">
        <v>326</v>
      </c>
      <c r="AN35" s="65" t="s">
        <v>286</v>
      </c>
      <c r="AO35" s="65" t="s">
        <v>325</v>
      </c>
    </row>
    <row r="36" spans="1:68" x14ac:dyDescent="0.4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568.97942999999998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1958.0862999999999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5906.6949999999997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3455.7501999999999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44.371960000000001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158.78885</v>
      </c>
    </row>
    <row r="43" spans="1:68" x14ac:dyDescent="0.4">
      <c r="A43" s="70" t="s">
        <v>312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313</v>
      </c>
      <c r="B44" s="69"/>
      <c r="C44" s="69"/>
      <c r="D44" s="69"/>
      <c r="E44" s="69"/>
      <c r="F44" s="69"/>
      <c r="H44" s="69" t="s">
        <v>314</v>
      </c>
      <c r="I44" s="69"/>
      <c r="J44" s="69"/>
      <c r="K44" s="69"/>
      <c r="L44" s="69"/>
      <c r="M44" s="69"/>
      <c r="O44" s="69" t="s">
        <v>315</v>
      </c>
      <c r="P44" s="69"/>
      <c r="Q44" s="69"/>
      <c r="R44" s="69"/>
      <c r="S44" s="69"/>
      <c r="T44" s="69"/>
      <c r="V44" s="69" t="s">
        <v>316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332</v>
      </c>
      <c r="AK44" s="69"/>
      <c r="AL44" s="69"/>
      <c r="AM44" s="69"/>
      <c r="AN44" s="69"/>
      <c r="AO44" s="69"/>
      <c r="AQ44" s="69" t="s">
        <v>333</v>
      </c>
      <c r="AR44" s="69"/>
      <c r="AS44" s="69"/>
      <c r="AT44" s="69"/>
      <c r="AU44" s="69"/>
      <c r="AV44" s="69"/>
      <c r="AX44" s="69" t="s">
        <v>334</v>
      </c>
      <c r="AY44" s="69"/>
      <c r="AZ44" s="69"/>
      <c r="BA44" s="69"/>
      <c r="BB44" s="69"/>
      <c r="BC44" s="69"/>
      <c r="BE44" s="69" t="s">
        <v>335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336</v>
      </c>
      <c r="C45" s="65" t="s">
        <v>337</v>
      </c>
      <c r="D45" s="65" t="s">
        <v>338</v>
      </c>
      <c r="E45" s="65" t="s">
        <v>339</v>
      </c>
      <c r="F45" s="65" t="s">
        <v>340</v>
      </c>
      <c r="H45" s="65"/>
      <c r="I45" s="65" t="s">
        <v>336</v>
      </c>
      <c r="J45" s="65" t="s">
        <v>337</v>
      </c>
      <c r="K45" s="65" t="s">
        <v>338</v>
      </c>
      <c r="L45" s="65" t="s">
        <v>339</v>
      </c>
      <c r="M45" s="65" t="s">
        <v>340</v>
      </c>
      <c r="O45" s="65"/>
      <c r="P45" s="65" t="s">
        <v>336</v>
      </c>
      <c r="Q45" s="65" t="s">
        <v>337</v>
      </c>
      <c r="R45" s="65" t="s">
        <v>338</v>
      </c>
      <c r="S45" s="65" t="s">
        <v>339</v>
      </c>
      <c r="T45" s="65" t="s">
        <v>340</v>
      </c>
      <c r="V45" s="65"/>
      <c r="W45" s="65" t="s">
        <v>336</v>
      </c>
      <c r="X45" s="65" t="s">
        <v>337</v>
      </c>
      <c r="Y45" s="65" t="s">
        <v>338</v>
      </c>
      <c r="Z45" s="65" t="s">
        <v>339</v>
      </c>
      <c r="AA45" s="65" t="s">
        <v>340</v>
      </c>
      <c r="AC45" s="65"/>
      <c r="AD45" s="65" t="s">
        <v>336</v>
      </c>
      <c r="AE45" s="65" t="s">
        <v>337</v>
      </c>
      <c r="AF45" s="65" t="s">
        <v>338</v>
      </c>
      <c r="AG45" s="65" t="s">
        <v>339</v>
      </c>
      <c r="AH45" s="65" t="s">
        <v>340</v>
      </c>
      <c r="AJ45" s="65"/>
      <c r="AK45" s="65" t="s">
        <v>336</v>
      </c>
      <c r="AL45" s="65" t="s">
        <v>337</v>
      </c>
      <c r="AM45" s="65" t="s">
        <v>338</v>
      </c>
      <c r="AN45" s="65" t="s">
        <v>339</v>
      </c>
      <c r="AO45" s="65" t="s">
        <v>340</v>
      </c>
      <c r="AQ45" s="65"/>
      <c r="AR45" s="65" t="s">
        <v>336</v>
      </c>
      <c r="AS45" s="65" t="s">
        <v>337</v>
      </c>
      <c r="AT45" s="65" t="s">
        <v>338</v>
      </c>
      <c r="AU45" s="65" t="s">
        <v>339</v>
      </c>
      <c r="AV45" s="65" t="s">
        <v>340</v>
      </c>
      <c r="AX45" s="65"/>
      <c r="AY45" s="65" t="s">
        <v>336</v>
      </c>
      <c r="AZ45" s="65" t="s">
        <v>337</v>
      </c>
      <c r="BA45" s="65" t="s">
        <v>338</v>
      </c>
      <c r="BB45" s="65" t="s">
        <v>339</v>
      </c>
      <c r="BC45" s="65" t="s">
        <v>340</v>
      </c>
      <c r="BE45" s="65"/>
      <c r="BF45" s="65" t="s">
        <v>336</v>
      </c>
      <c r="BG45" s="65" t="s">
        <v>337</v>
      </c>
      <c r="BH45" s="65" t="s">
        <v>338</v>
      </c>
      <c r="BI45" s="65" t="s">
        <v>339</v>
      </c>
      <c r="BJ45" s="65" t="s">
        <v>340</v>
      </c>
    </row>
    <row r="46" spans="1:68" x14ac:dyDescent="0.4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17.169283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16.884747999999998</v>
      </c>
      <c r="O46" s="65" t="s">
        <v>341</v>
      </c>
      <c r="P46" s="65">
        <v>600</v>
      </c>
      <c r="Q46" s="65">
        <v>800</v>
      </c>
      <c r="R46" s="65">
        <v>0</v>
      </c>
      <c r="S46" s="65">
        <v>10000</v>
      </c>
      <c r="T46" s="65">
        <v>878.25670000000002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1.500661E-2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6.1061864000000003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371.72073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165.36878999999999</v>
      </c>
      <c r="AX46" s="65" t="s">
        <v>342</v>
      </c>
      <c r="AY46" s="65"/>
      <c r="AZ46" s="65"/>
      <c r="BA46" s="65"/>
      <c r="BB46" s="65"/>
      <c r="BC46" s="65"/>
      <c r="BE46" s="65" t="s">
        <v>343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319</v>
      </c>
      <c r="B2" s="61" t="s">
        <v>320</v>
      </c>
      <c r="C2" s="61" t="s">
        <v>317</v>
      </c>
      <c r="D2" s="61">
        <v>65</v>
      </c>
      <c r="E2" s="61">
        <v>3577.7476000000001</v>
      </c>
      <c r="F2" s="61">
        <v>601.54723999999999</v>
      </c>
      <c r="G2" s="61">
        <v>37.666580000000003</v>
      </c>
      <c r="H2" s="61">
        <v>20.23706</v>
      </c>
      <c r="I2" s="61">
        <v>17.42952</v>
      </c>
      <c r="J2" s="61">
        <v>114.239746</v>
      </c>
      <c r="K2" s="61">
        <v>71.139539999999997</v>
      </c>
      <c r="L2" s="61">
        <v>43.100209999999997</v>
      </c>
      <c r="M2" s="61">
        <v>29.044699000000001</v>
      </c>
      <c r="N2" s="61">
        <v>2.7357779999999998</v>
      </c>
      <c r="O2" s="61">
        <v>8.7573050000000006</v>
      </c>
      <c r="P2" s="61">
        <v>1349.1583000000001</v>
      </c>
      <c r="Q2" s="61">
        <v>25.173742000000001</v>
      </c>
      <c r="R2" s="61">
        <v>684.48987</v>
      </c>
      <c r="S2" s="61">
        <v>139.97217000000001</v>
      </c>
      <c r="T2" s="61">
        <v>6534.2124000000003</v>
      </c>
      <c r="U2" s="61">
        <v>6.4363484</v>
      </c>
      <c r="V2" s="61">
        <v>16.343384</v>
      </c>
      <c r="W2" s="61">
        <v>346.42380000000003</v>
      </c>
      <c r="X2" s="61">
        <v>84.550550000000001</v>
      </c>
      <c r="Y2" s="61">
        <v>1.9960625999999999</v>
      </c>
      <c r="Z2" s="61">
        <v>1.9092416999999999</v>
      </c>
      <c r="AA2" s="61">
        <v>24.84937</v>
      </c>
      <c r="AB2" s="61">
        <v>2.7864572999999999</v>
      </c>
      <c r="AC2" s="61">
        <v>689.1558</v>
      </c>
      <c r="AD2" s="61">
        <v>16.548234999999998</v>
      </c>
      <c r="AE2" s="61">
        <v>2.7277686999999999</v>
      </c>
      <c r="AF2" s="61">
        <v>0.24452244000000001</v>
      </c>
      <c r="AG2" s="61">
        <v>568.97942999999998</v>
      </c>
      <c r="AH2" s="61">
        <v>301.74408</v>
      </c>
      <c r="AI2" s="61">
        <v>267.23534999999998</v>
      </c>
      <c r="AJ2" s="61">
        <v>1958.0862999999999</v>
      </c>
      <c r="AK2" s="61">
        <v>5906.6949999999997</v>
      </c>
      <c r="AL2" s="61">
        <v>44.371960000000001</v>
      </c>
      <c r="AM2" s="61">
        <v>3455.7501999999999</v>
      </c>
      <c r="AN2" s="61">
        <v>158.78885</v>
      </c>
      <c r="AO2" s="61">
        <v>17.169283</v>
      </c>
      <c r="AP2" s="61">
        <v>11.517899</v>
      </c>
      <c r="AQ2" s="61">
        <v>5.6513834000000003</v>
      </c>
      <c r="AR2" s="61">
        <v>16.884747999999998</v>
      </c>
      <c r="AS2" s="61">
        <v>878.25670000000002</v>
      </c>
      <c r="AT2" s="61">
        <v>1.500661E-2</v>
      </c>
      <c r="AU2" s="61">
        <v>6.1061864000000003</v>
      </c>
      <c r="AV2" s="61">
        <v>371.72073</v>
      </c>
      <c r="AW2" s="61">
        <v>165.36878999999999</v>
      </c>
      <c r="AX2" s="61">
        <v>5.7800410000000003E-2</v>
      </c>
      <c r="AY2" s="61">
        <v>0.89500290000000005</v>
      </c>
      <c r="AZ2" s="61">
        <v>431.2586</v>
      </c>
      <c r="BA2" s="61">
        <v>37.101480000000002</v>
      </c>
      <c r="BB2" s="61">
        <v>10.349823000000001</v>
      </c>
      <c r="BC2" s="61">
        <v>14.640755</v>
      </c>
      <c r="BD2" s="61">
        <v>12.107360999999999</v>
      </c>
      <c r="BE2" s="61">
        <v>0.99787294999999998</v>
      </c>
      <c r="BF2" s="61">
        <v>2.6695745</v>
      </c>
      <c r="BG2" s="61">
        <v>0</v>
      </c>
      <c r="BH2" s="61">
        <v>0</v>
      </c>
      <c r="BI2" s="61">
        <v>0</v>
      </c>
      <c r="BJ2" s="61">
        <v>1.258042E-2</v>
      </c>
      <c r="BK2" s="61">
        <v>0</v>
      </c>
      <c r="BL2" s="61">
        <v>2.9662068999999999E-2</v>
      </c>
      <c r="BM2" s="61">
        <v>2.1633713000000001</v>
      </c>
      <c r="BN2" s="61">
        <v>0.19539323</v>
      </c>
      <c r="BO2" s="61">
        <v>41.809246000000002</v>
      </c>
      <c r="BP2" s="61">
        <v>6.1243143</v>
      </c>
      <c r="BQ2" s="61">
        <v>11.156703</v>
      </c>
      <c r="BR2" s="61">
        <v>53.015180000000001</v>
      </c>
      <c r="BS2" s="61">
        <v>41.183796000000001</v>
      </c>
      <c r="BT2" s="61">
        <v>3.2998227999999998</v>
      </c>
      <c r="BU2" s="61">
        <v>5.3647820000000002E-3</v>
      </c>
      <c r="BV2" s="61">
        <v>0.11343104</v>
      </c>
      <c r="BW2" s="61">
        <v>0.30141046999999999</v>
      </c>
      <c r="BX2" s="61">
        <v>1.9225192</v>
      </c>
      <c r="BY2" s="61">
        <v>0.17322771000000001</v>
      </c>
      <c r="BZ2" s="61">
        <v>2.9470990000000002E-4</v>
      </c>
      <c r="CA2" s="61">
        <v>1.4791329</v>
      </c>
      <c r="CB2" s="61">
        <v>5.9415799999999998E-2</v>
      </c>
      <c r="CC2" s="61">
        <v>0.73385599999999995</v>
      </c>
      <c r="CD2" s="61">
        <v>3.6112815999999999</v>
      </c>
      <c r="CE2" s="61">
        <v>2.6121931000000001E-2</v>
      </c>
      <c r="CF2" s="61">
        <v>0.84731069999999997</v>
      </c>
      <c r="CG2" s="61">
        <v>0</v>
      </c>
      <c r="CH2" s="61">
        <v>0.22261729999999999</v>
      </c>
      <c r="CI2" s="61">
        <v>0.15350483000000001</v>
      </c>
      <c r="CJ2" s="61">
        <v>7.0379500000000004</v>
      </c>
      <c r="CK2" s="61">
        <v>5.7624853E-3</v>
      </c>
      <c r="CL2" s="61">
        <v>0.69363313999999998</v>
      </c>
      <c r="CM2" s="61">
        <v>2.2566554999999999</v>
      </c>
      <c r="CN2" s="61">
        <v>4100.6639999999998</v>
      </c>
      <c r="CO2" s="61">
        <v>6801.2847000000002</v>
      </c>
      <c r="CP2" s="61">
        <v>3252.6640000000002</v>
      </c>
      <c r="CQ2" s="61">
        <v>1459.3761999999999</v>
      </c>
      <c r="CR2" s="61">
        <v>763.20180000000005</v>
      </c>
      <c r="CS2" s="61">
        <v>1063.1488999999999</v>
      </c>
      <c r="CT2" s="61">
        <v>3806.8031999999998</v>
      </c>
      <c r="CU2" s="61">
        <v>1935.5195000000001</v>
      </c>
      <c r="CV2" s="61">
        <v>3155.9623999999999</v>
      </c>
      <c r="CW2" s="61">
        <v>2087.2107000000001</v>
      </c>
      <c r="CX2" s="61">
        <v>664.27966000000004</v>
      </c>
      <c r="CY2" s="61">
        <v>5633.7915000000003</v>
      </c>
      <c r="CZ2" s="61">
        <v>1953.7919999999999</v>
      </c>
      <c r="DA2" s="61">
        <v>5525.3389999999999</v>
      </c>
      <c r="DB2" s="61">
        <v>6018.2133999999996</v>
      </c>
      <c r="DC2" s="61">
        <v>6749.9369999999999</v>
      </c>
      <c r="DD2" s="61">
        <v>10364.806</v>
      </c>
      <c r="DE2" s="61">
        <v>2471.453</v>
      </c>
      <c r="DF2" s="61">
        <v>6996.2103999999999</v>
      </c>
      <c r="DG2" s="61">
        <v>2403.9521</v>
      </c>
      <c r="DH2" s="61">
        <v>229.3623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37.101480000000002</v>
      </c>
      <c r="B6">
        <f>BB2</f>
        <v>10.349823000000001</v>
      </c>
      <c r="C6">
        <f>BC2</f>
        <v>14.640755</v>
      </c>
      <c r="D6">
        <f>BD2</f>
        <v>12.107360999999999</v>
      </c>
    </row>
    <row r="7" spans="1:113" x14ac:dyDescent="0.4">
      <c r="B7">
        <f>ROUND(B6/MAX($B$6,$C$6,$D$6),1)</f>
        <v>0.7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20086</v>
      </c>
      <c r="C2" s="56">
        <f ca="1">YEAR(TODAY())-YEAR(B2)+IF(TODAY()&gt;=DATE(YEAR(TODAY()),MONTH(B2),DAY(B2)),0,-1)</f>
        <v>65</v>
      </c>
      <c r="E2" s="52">
        <v>170</v>
      </c>
      <c r="F2" s="53" t="s">
        <v>39</v>
      </c>
      <c r="G2" s="52">
        <v>59</v>
      </c>
      <c r="H2" s="51" t="s">
        <v>41</v>
      </c>
      <c r="I2" s="72">
        <f>ROUND(G3/E3^2,1)</f>
        <v>20.399999999999999</v>
      </c>
    </row>
    <row r="3" spans="1:9" x14ac:dyDescent="0.4">
      <c r="E3" s="51">
        <f>E2/100</f>
        <v>1.7</v>
      </c>
      <c r="F3" s="51" t="s">
        <v>40</v>
      </c>
      <c r="G3" s="51">
        <f>G2</f>
        <v>59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43978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양철수, ID : H1800018)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28일 14:49:23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318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43978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65</v>
      </c>
      <c r="G12" s="137"/>
      <c r="H12" s="137"/>
      <c r="I12" s="137"/>
      <c r="K12" s="128">
        <f>'개인정보 및 신체계측 입력'!E2</f>
        <v>170</v>
      </c>
      <c r="L12" s="129"/>
      <c r="M12" s="122">
        <f>'개인정보 및 신체계측 입력'!G2</f>
        <v>59</v>
      </c>
      <c r="N12" s="123"/>
      <c r="O12" s="118" t="s">
        <v>271</v>
      </c>
      <c r="P12" s="112"/>
      <c r="Q12" s="115">
        <f>'개인정보 및 신체계측 입력'!I2</f>
        <v>20.399999999999999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양철수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79.838999999999999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4.9989999999999997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15.162000000000001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11</v>
      </c>
      <c r="L72" s="36" t="s">
        <v>53</v>
      </c>
      <c r="M72" s="36">
        <f>ROUND('DRIs DATA'!K8,1)</f>
        <v>2.7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91.27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136.19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84.55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185.76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71.12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393.78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171.69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2020-05-28T06:18:46Z</dcterms:modified>
</cp:coreProperties>
</file>