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21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<sst xmlns="http://schemas.openxmlformats.org/spreadsheetml/2006/main" count="692" uniqueCount="343">
  <si>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</si>
  <si>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</si>
  <si>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</si>
  <si>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</si>
  <si>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</si>
  <si>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</si>
  <si>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</si>
  <si>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</si>
  <si>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</si>
  <si>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</si>
  <si>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</si>
  <si>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</si>
  <si>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</si>
  <si>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</si>
  <si>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</si>
  <si>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</si>
  <si>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</si>
  <si>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</si>
  <si>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</si>
  <si>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</si>
  <si>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</si>
  <si>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</si>
  <si>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</si>
  <si>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</si>
  <si>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</si>
  <si>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</si>
  <si>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</si>
  <si>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</si>
  <si>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</si>
  <si>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</si>
  <si>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</si>
  <si>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</si>
  <si>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</si>
  <si>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</si>
  <si>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</si>
  <si>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</si>
  <si>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</si>
  <si>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</si>
  <si>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</si>
  <si>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</si>
  <si>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</si>
  <si>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</si>
  <si>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</si>
  <si>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</si>
  <si>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</si>
  <si>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</si>
  <si>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</si>
  <si>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</si>
  <si>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</si>
  <si>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</si>
  <si>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</si>
  <si>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</si>
  <si>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</si>
  <si>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</si>
  <si>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</si>
  <si>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</si>
  <si>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</si>
  <si>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</si>
  <si>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</si>
  <si>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</si>
  <si>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</si>
  <si>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</si>
  <si>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</si>
  <si>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</si>
  <si>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</si>
  <si>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</si>
  <si>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</si>
  <si>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</si>
  <si>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</si>
  <si>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</si>
  <si>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</si>
  <si>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</si>
  <si>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</si>
  <si>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</si>
  <si>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</si>
  <si>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</si>
  <si>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</si>
  <si>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</si>
  <si>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</si>
  <si>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</si>
  <si>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</si>
  <si>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</si>
  <si>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</si>
  <si>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</si>
  <si>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</si>
  <si>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</si>
  <si>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</si>
  <si>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</si>
  <si>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</si>
  <si>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</si>
  <si>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</si>
  <si>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</si>
  <si>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</si>
  <si>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</si>
  <si>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</si>
  <si>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</si>
  <si>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</si>
  <si>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</si>
  <si>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</si>
  <si>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</si>
  <si>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</si>
  <si>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</si>
  <si>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</si>
  <si>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</si>
  <si>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</si>
  <si>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</si>
  <si>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</si>
  <si>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</si>
  <si>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</si>
  <si>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</si>
  <si>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</si>
  <si>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</si>
  <si>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</si>
  <si>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</si>
  <si>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</si>
  <si>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</si>
  <si>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</si>
  <si>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</si>
  <si>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</si>
  <si>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</si>
  <si>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</si>
  <si>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</si>
  <si>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</si>
  <si>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</si>
  <si>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</si>
  <si>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</si>
  <si>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</si>
  <si>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</si>
  <si>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</si>
  <si>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</si>
  <si>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</si>
  <si>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</si>
  <si>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</si>
  <si>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</si>
  <si>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</si>
  <si>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</si>
  <si>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</si>
  <si>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</si>
  <si>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</si>
  <si>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</si>
  <si>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</si>
  <si>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</si>
  <si>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</si>
  <si>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</si>
  <si>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</si>
  <si>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</si>
  <si>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</si>
  <si>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</si>
  <si>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</si>
  <si>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</si>
  <si>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</si>
  <si>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</si>
  <si>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</si>
  <si>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</si>
  <si>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</si>
  <si>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</si>
  <si>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</si>
  <si>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</si>
  <si>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</si>
  <si>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</si>
  <si>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</si>
  <si>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</si>
  <si>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</si>
  <si>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</si>
  <si>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</si>
  <si>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</si>
  <si>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</si>
  <si>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</si>
  <si>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</si>
  <si>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</si>
  <si>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</si>
  <si>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</si>
  <si>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</si>
  <si>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</si>
  <si>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</si>
  <si>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</si>
  <si>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</si>
  <si>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</si>
  <si>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</si>
  <si>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</si>
  <si>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</si>
  <si>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</si>
  <si>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</si>
  <si>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</si>
  <si>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</si>
  <si>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</si>
  <si>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</si>
  <si>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</si>
  <si>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</si>
  <si>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</si>
  <si>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</si>
  <si>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</si>
  <si>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</si>
  <si>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</si>
  <si>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</si>
  <si>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</si>
  <si>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</si>
  <si>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</si>
  <si>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</si>
  <si>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</si>
  <si>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</si>
  <si>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</si>
  <si>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</si>
  <si>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</si>
  <si>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</si>
  <si>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</si>
  <si>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</si>
  <si>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</si>
  <si>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</si>
  <si>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</si>
  <si>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</si>
  <si>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</si>
  <si>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</si>
  <si>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</si>
  <si>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</si>
  <si>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</si>
  <si>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</si>
  <si>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</si>
  <si>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</si>
  <si>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</si>
  <si>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</si>
  <si>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</si>
  <si>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</si>
  <si>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</si>
  <si>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</si>
  <si>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</si>
  <si>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</si>
  <si>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</si>
  <si>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</si>
  <si>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</si>
  <si>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</si>
  <si>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</si>
  <si>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</si>
  <si>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</si>
  <si>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</si>
  <si>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</si>
  <si>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</si>
  <si>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</si>
  <si>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</si>
  <si>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</si>
  <si>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</si>
  <si>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</si>
  <si>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</si>
  <si>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</si>
  <si>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</si>
  <si>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</si>
  <si>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</si>
  <si>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</si>
  <si>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</si>
  <si>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</si>
  <si>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</si>
  <si>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</si>
  <si>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</si>
  <si>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</si>
  <si>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</si>
  <si>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</si>
  <si>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</si>
  <si>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</si>
  <si>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</si>
  <si>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</si>
  <si>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</si>
  <si>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</si>
  <si>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</si>
  <si>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</si>
  <si>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</si>
  <si>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</si>
  <si>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</si>
  <si>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</si>
  <si>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</si>
  <si>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</si>
  <si>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</si>
  <si>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</si>
  <si>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</si>
  <si>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</si>
  <si>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</si>
  <si>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</si>
  <si>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니아신</t>
    <phoneticPr fontId="1" type="noConversion"/>
  </si>
  <si>
    <t>비타민B6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</si>
  <si>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</si>
  <si>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</si>
  <si>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</si>
  <si>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강춘수, ID : H1800019)</t>
  </si>
  <si>
    <t>출력시각</t>
    <phoneticPr fontId="1" type="noConversion"/>
  </si>
  <si>
    <t>2020년 05월 28일 14:50:26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</si>
  <si>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</si>
  <si>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</si>
  <si>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</si>
  <si>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</si>
  <si>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</si>
  <si>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</si>
  <si>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</si>
  <si>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</si>
  <si>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</si>
  <si>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</si>
  <si>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</si>
  <si>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</si>
  <si>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</si>
  <si>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</si>
  <si>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</si>
  <si>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</si>
  <si>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</si>
  <si>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</si>
  <si>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</si>
  <si>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</si>
  <si>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</si>
  <si>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</si>
  <si>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</si>
  <si>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</si>
  <si>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</si>
  <si>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</si>
  <si>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</si>
  <si>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</si>
  <si>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</si>
  <si>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</si>
  <si>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</si>
  <si>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</si>
  <si>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</si>
  <si>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</si>
  <si>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</si>
  <si>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</si>
  <si>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</si>
  <si>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</si>
  <si>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</si>
  <si>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</si>
  <si>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</si>
  <si>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</si>
  <si>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</si>
  <si>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</si>
  <si>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</si>
  <si>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</si>
  <si>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</si>
  <si>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</si>
  <si>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</si>
  <si>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</si>
  <si>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</si>
  <si>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</si>
  <si>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</si>
  <si>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</si>
  <si>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</si>
  <si>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</si>
  <si>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</si>
  <si>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H1800019</t>
  </si>
  <si>
    <t>강춘수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</si>
</sst>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39.099068000000003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440320"/>
        <c:axId val="246441856"/>
      </c:barChart>
      <c:catAx>
        <c:axId val="2464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441856"/>
        <c:crosses val="autoZero"/>
        <c:auto val="1"/>
        <c:lblAlgn val="ctr"/>
        <c:lblOffset val="100"/>
        <c:noMultiLvlLbl val="0"/>
      </c:catAx>
      <c:valAx>
        <c:axId val="24644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4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0.83383995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386496"/>
        <c:axId val="247388032"/>
      </c:barChart>
      <c:catAx>
        <c:axId val="24738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388032"/>
        <c:crosses val="autoZero"/>
        <c:auto val="1"/>
        <c:lblAlgn val="ctr"/>
        <c:lblOffset val="100"/>
        <c:noMultiLvlLbl val="0"/>
      </c:catAx>
      <c:valAx>
        <c:axId val="24738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3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7.2558250000000005E-2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422976"/>
        <c:axId val="247424512"/>
      </c:barChart>
      <c:catAx>
        <c:axId val="2474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424512"/>
        <c:crosses val="autoZero"/>
        <c:auto val="1"/>
        <c:lblAlgn val="ctr"/>
        <c:lblOffset val="100"/>
        <c:noMultiLvlLbl val="0"/>
      </c:catAx>
      <c:valAx>
        <c:axId val="24742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4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827.23375999999996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057216"/>
        <c:axId val="248075392"/>
      </c:barChart>
      <c:catAx>
        <c:axId val="2480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075392"/>
        <c:crosses val="autoZero"/>
        <c:auto val="1"/>
        <c:lblAlgn val="ctr"/>
        <c:lblOffset val="100"/>
        <c:noMultiLvlLbl val="0"/>
      </c:catAx>
      <c:valAx>
        <c:axId val="24807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0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1713.9799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093696"/>
        <c:axId val="248111872"/>
      </c:barChart>
      <c:catAx>
        <c:axId val="2480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111872"/>
        <c:crosses val="autoZero"/>
        <c:auto val="1"/>
        <c:lblAlgn val="ctr"/>
        <c:lblOffset val="100"/>
        <c:noMultiLvlLbl val="0"/>
      </c:catAx>
      <c:valAx>
        <c:axId val="248111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0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18.301043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134272"/>
        <c:axId val="248148352"/>
      </c:barChart>
      <c:catAx>
        <c:axId val="2481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148352"/>
        <c:crosses val="autoZero"/>
        <c:auto val="1"/>
        <c:lblAlgn val="ctr"/>
        <c:lblOffset val="100"/>
        <c:noMultiLvlLbl val="0"/>
      </c:catAx>
      <c:valAx>
        <c:axId val="24814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1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63.787556000000002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183040"/>
        <c:axId val="248193024"/>
      </c:barChart>
      <c:catAx>
        <c:axId val="2481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193024"/>
        <c:crosses val="autoZero"/>
        <c:auto val="1"/>
        <c:lblAlgn val="ctr"/>
        <c:lblOffset val="100"/>
        <c:noMultiLvlLbl val="0"/>
      </c:catAx>
      <c:valAx>
        <c:axId val="24819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1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7.7952070000000004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227712"/>
        <c:axId val="248229248"/>
      </c:barChart>
      <c:catAx>
        <c:axId val="24822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229248"/>
        <c:crosses val="autoZero"/>
        <c:auto val="1"/>
        <c:lblAlgn val="ctr"/>
        <c:lblOffset val="100"/>
        <c:noMultiLvlLbl val="0"/>
      </c:catAx>
      <c:valAx>
        <c:axId val="24822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2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1213.8246999999999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321536"/>
        <c:axId val="248323072"/>
      </c:barChart>
      <c:catAx>
        <c:axId val="2483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323072"/>
        <c:crosses val="autoZero"/>
        <c:auto val="1"/>
        <c:lblAlgn val="ctr"/>
        <c:lblOffset val="100"/>
        <c:noMultiLvlLbl val="0"/>
      </c:catAx>
      <c:valAx>
        <c:axId val="248323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3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0.25768586999999998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362112"/>
        <c:axId val="248363648"/>
      </c:barChart>
      <c:catAx>
        <c:axId val="24836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363648"/>
        <c:crosses val="autoZero"/>
        <c:auto val="1"/>
        <c:lblAlgn val="ctr"/>
        <c:lblOffset val="100"/>
        <c:noMultiLvlLbl val="0"/>
      </c:catAx>
      <c:valAx>
        <c:axId val="24836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3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2.9302711000000001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423168"/>
        <c:axId val="248424704"/>
      </c:barChart>
      <c:catAx>
        <c:axId val="2484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424704"/>
        <c:crosses val="autoZero"/>
        <c:auto val="1"/>
        <c:lblAlgn val="ctr"/>
        <c:lblOffset val="100"/>
        <c:noMultiLvlLbl val="0"/>
      </c:catAx>
      <c:valAx>
        <c:axId val="24842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4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14.827534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541760"/>
        <c:axId val="247543296"/>
      </c:barChart>
      <c:catAx>
        <c:axId val="2475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543296"/>
        <c:crosses val="autoZero"/>
        <c:auto val="1"/>
        <c:lblAlgn val="ctr"/>
        <c:lblOffset val="100"/>
        <c:noMultiLvlLbl val="0"/>
      </c:catAx>
      <c:valAx>
        <c:axId val="247543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5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93.747055000000003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463744"/>
        <c:axId val="248465280"/>
      </c:barChart>
      <c:catAx>
        <c:axId val="2484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465280"/>
        <c:crosses val="autoZero"/>
        <c:auto val="1"/>
        <c:lblAlgn val="ctr"/>
        <c:lblOffset val="100"/>
        <c:noMultiLvlLbl val="0"/>
      </c:catAx>
      <c:valAx>
        <c:axId val="24846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4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61.790073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496512"/>
        <c:axId val="248498048"/>
      </c:barChart>
      <c:catAx>
        <c:axId val="24849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498048"/>
        <c:crosses val="autoZero"/>
        <c:auto val="1"/>
        <c:lblAlgn val="ctr"/>
        <c:lblOffset val="100"/>
        <c:noMultiLvlLbl val="0"/>
      </c:catAx>
      <c:valAx>
        <c:axId val="24849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4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2.0659999999999998</c:v>
                </c:pt>
                <c:pt idx="1">
                  <c:v>5.62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7849344"/>
        <c:axId val="247850880"/>
      </c:barChart>
      <c:catAx>
        <c:axId val="2478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850880"/>
        <c:crosses val="autoZero"/>
        <c:auto val="1"/>
        <c:lblAlgn val="ctr"/>
        <c:lblOffset val="100"/>
        <c:noMultiLvlLbl val="0"/>
      </c:catAx>
      <c:valAx>
        <c:axId val="24785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8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2.3005433000000002</c:v>
                </c:pt>
                <c:pt idx="1">
                  <c:v>2.8440194000000001</c:v>
                </c:pt>
                <c:pt idx="2">
                  <c:v>5.1294456000000004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291.85147000000001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870592"/>
        <c:axId val="247872128"/>
      </c:barChart>
      <c:catAx>
        <c:axId val="24787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872128"/>
        <c:crosses val="autoZero"/>
        <c:auto val="1"/>
        <c:lblAlgn val="ctr"/>
        <c:lblOffset val="100"/>
        <c:noMultiLvlLbl val="0"/>
      </c:catAx>
      <c:valAx>
        <c:axId val="247872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8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6.7004929999999998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902976"/>
        <c:axId val="247904512"/>
      </c:barChart>
      <c:catAx>
        <c:axId val="2479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904512"/>
        <c:crosses val="autoZero"/>
        <c:auto val="1"/>
        <c:lblAlgn val="ctr"/>
        <c:lblOffset val="100"/>
        <c:noMultiLvlLbl val="0"/>
      </c:catAx>
      <c:valAx>
        <c:axId val="24790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85.284999999999997</c:v>
                </c:pt>
                <c:pt idx="1">
                  <c:v>3.4260000000000002</c:v>
                </c:pt>
                <c:pt idx="2">
                  <c:v>11.289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7955840"/>
        <c:axId val="247957376"/>
      </c:barChart>
      <c:catAx>
        <c:axId val="2479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957376"/>
        <c:crosses val="autoZero"/>
        <c:auto val="1"/>
        <c:lblAlgn val="ctr"/>
        <c:lblOffset val="100"/>
        <c:noMultiLvlLbl val="0"/>
      </c:catAx>
      <c:valAx>
        <c:axId val="24795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1592.8444999999999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856576"/>
        <c:axId val="248858112"/>
      </c:barChart>
      <c:catAx>
        <c:axId val="2488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858112"/>
        <c:crosses val="autoZero"/>
        <c:auto val="1"/>
        <c:lblAlgn val="ctr"/>
        <c:lblOffset val="100"/>
        <c:noMultiLvlLbl val="0"/>
      </c:catAx>
      <c:valAx>
        <c:axId val="24885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8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40.622523999999999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888704"/>
        <c:axId val="248902784"/>
      </c:barChart>
      <c:catAx>
        <c:axId val="24888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902784"/>
        <c:crosses val="autoZero"/>
        <c:auto val="1"/>
        <c:lblAlgn val="ctr"/>
        <c:lblOffset val="100"/>
        <c:noMultiLvlLbl val="0"/>
      </c:catAx>
      <c:valAx>
        <c:axId val="24890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8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304.06362999999999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916992"/>
        <c:axId val="248922880"/>
      </c:barChart>
      <c:catAx>
        <c:axId val="24891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922880"/>
        <c:crosses val="autoZero"/>
        <c:auto val="1"/>
        <c:lblAlgn val="ctr"/>
        <c:lblOffset val="100"/>
        <c:noMultiLvlLbl val="0"/>
      </c:catAx>
      <c:valAx>
        <c:axId val="2489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9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0.69704973999999997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557504"/>
        <c:axId val="247579776"/>
      </c:barChart>
      <c:catAx>
        <c:axId val="2475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579776"/>
        <c:crosses val="autoZero"/>
        <c:auto val="1"/>
        <c:lblAlgn val="ctr"/>
        <c:lblOffset val="100"/>
        <c:noMultiLvlLbl val="0"/>
      </c:catAx>
      <c:valAx>
        <c:axId val="24757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5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2308.4573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8978048"/>
        <c:axId val="248992128"/>
      </c:barChart>
      <c:catAx>
        <c:axId val="2489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992128"/>
        <c:crosses val="autoZero"/>
        <c:auto val="1"/>
        <c:lblAlgn val="ctr"/>
        <c:lblOffset val="100"/>
        <c:noMultiLvlLbl val="0"/>
      </c:catAx>
      <c:valAx>
        <c:axId val="24899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89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9.7412989999999997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9014528"/>
        <c:axId val="249028608"/>
      </c:barChart>
      <c:catAx>
        <c:axId val="2490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028608"/>
        <c:crosses val="autoZero"/>
        <c:auto val="1"/>
        <c:lblAlgn val="ctr"/>
        <c:lblOffset val="100"/>
        <c:noMultiLvlLbl val="0"/>
      </c:catAx>
      <c:valAx>
        <c:axId val="2490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90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0.81811935000000002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9132928"/>
        <c:axId val="249134464"/>
      </c:barChart>
      <c:catAx>
        <c:axId val="24913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134464"/>
        <c:crosses val="autoZero"/>
        <c:auto val="1"/>
        <c:lblAlgn val="ctr"/>
        <c:lblOffset val="100"/>
        <c:noMultiLvlLbl val="0"/>
      </c:catAx>
      <c:valAx>
        <c:axId val="24913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913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133.94775000000001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673600"/>
        <c:axId val="247675136"/>
      </c:barChart>
      <c:catAx>
        <c:axId val="2476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675136"/>
        <c:crosses val="autoZero"/>
        <c:auto val="1"/>
        <c:lblAlgn val="ctr"/>
        <c:lblOffset val="100"/>
        <c:noMultiLvlLbl val="0"/>
      </c:catAx>
      <c:valAx>
        <c:axId val="24767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67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0.60401665999999998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714176"/>
        <c:axId val="247715712"/>
      </c:barChart>
      <c:catAx>
        <c:axId val="24771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715712"/>
        <c:crosses val="autoZero"/>
        <c:auto val="1"/>
        <c:lblAlgn val="ctr"/>
        <c:lblOffset val="100"/>
        <c:noMultiLvlLbl val="0"/>
      </c:catAx>
      <c:valAx>
        <c:axId val="2477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71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11.274948999999999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615872"/>
        <c:axId val="247617408"/>
      </c:barChart>
      <c:catAx>
        <c:axId val="2476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617408"/>
        <c:crosses val="autoZero"/>
        <c:auto val="1"/>
        <c:lblAlgn val="ctr"/>
        <c:lblOffset val="100"/>
        <c:noMultiLvlLbl val="0"/>
      </c:catAx>
      <c:valAx>
        <c:axId val="24761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6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0.81811935000000002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734272"/>
        <c:axId val="247735808"/>
      </c:barChart>
      <c:catAx>
        <c:axId val="2477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735808"/>
        <c:crosses val="autoZero"/>
        <c:auto val="1"/>
        <c:lblAlgn val="ctr"/>
        <c:lblOffset val="100"/>
        <c:noMultiLvlLbl val="0"/>
      </c:catAx>
      <c:valAx>
        <c:axId val="24773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7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319.40073000000001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768960"/>
        <c:axId val="247770496"/>
      </c:barChart>
      <c:catAx>
        <c:axId val="2477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770496"/>
        <c:crosses val="autoZero"/>
        <c:auto val="1"/>
        <c:lblAlgn val="ctr"/>
        <c:lblOffset val="100"/>
        <c:noMultiLvlLbl val="0"/>
      </c:catAx>
      <c:valAx>
        <c:axId val="24777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7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6.2378134999999997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338112"/>
        <c:axId val="247339648"/>
      </c:barChart>
      <c:catAx>
        <c:axId val="2473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339648"/>
        <c:crosses val="autoZero"/>
        <c:auto val="1"/>
        <c:lblAlgn val="ctr"/>
        <c:lblOffset val="100"/>
        <c:noMultiLvlLbl val="0"/>
      </c:catAx>
      <c:valAx>
        <c:axId val="2473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3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06130" y="31753396"/>
          <a:ext cx="316024" cy="12209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789994" y="31837413"/>
          <a:ext cx="316958" cy="14967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55588" y="40694162"/>
          <a:ext cx="3610537" cy="464483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78645" y="43894223"/>
          <a:ext cx="273618" cy="122280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51763" y="43789609"/>
          <a:ext cx="269954" cy="14967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7" t="str">
        <f>'DRIs DATA 입력'!A1</f>
        <v>정보</v>
      </c>
      <c r="B1" s="46" t="str">
        <f>'DRIs DATA 입력'!B1</f>
        <v>(설문지 : FFQ 95문항 설문지, 사용자 : 강춘수, ID : H1800019)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14:50:26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ht="17.4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1592.8444999999999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39.099068000000003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14.827534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85.284999999999997</v>
      </c>
      <c r="G8" s="59">
        <f>'DRIs DATA 입력'!G8</f>
        <v>3.4260000000000002</v>
      </c>
      <c r="H8" s="59">
        <f>'DRIs DATA 입력'!H8</f>
        <v>11.289</v>
      </c>
      <c r="I8" s="46"/>
      <c r="J8" s="59" t="s">
        <v>216</v>
      </c>
      <c r="K8" s="59">
        <f>'DRIs DATA 입력'!K8</f>
        <v>2.0659999999999998</v>
      </c>
      <c r="L8" s="59">
        <f>'DRIs DATA 입력'!L8</f>
        <v>5.62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ht="17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ht="17.4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ht="17.45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ht="17.4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291.85147000000001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6.7004929999999998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0.69704973999999997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133.94775000000001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ht="17.4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ht="17.4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ht="17.4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ht="17.4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ht="17.4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ht="17.4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40.622523999999999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0.97491309999999998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0.60401665999999998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11.274948999999999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0.81811935000000002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319.40073000000001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6.2378134999999997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0.83383995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7.2558250000000005E-2</v>
      </c>
    </row>
    <row r="27" spans="1:62" ht="17.4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ht="17.4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ht="17.4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ht="17.4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ht="17.4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ht="17.4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304.06362999999999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827.23375999999996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2308.4573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1713.9799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18.301043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63.787556000000002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ht="17.4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ht="17.4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ht="17.4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ht="17.4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ht="17.4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ht="17.4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9.7412989999999997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7.7952070000000004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1213.8246999999999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0.25768586999999998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2.9302711000000001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93.747055000000003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61.790073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280</v>
      </c>
      <c r="B1" s="61" t="s">
        <v>281</v>
      </c>
      <c r="G1" s="62" t="s">
        <v>282</v>
      </c>
      <c r="H1" s="61" t="s">
        <v>283</v>
      </c>
    </row>
    <row r="3" spans="1:27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285</v>
      </c>
      <c r="B4" s="67"/>
      <c r="C4" s="67"/>
      <c r="E4" s="69" t="s">
        <v>275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>
      <c r="A5" s="65"/>
      <c r="B5" s="65" t="s">
        <v>288</v>
      </c>
      <c r="C5" s="65" t="s">
        <v>289</v>
      </c>
      <c r="E5" s="65"/>
      <c r="F5" s="65" t="s">
        <v>290</v>
      </c>
      <c r="G5" s="65" t="s">
        <v>291</v>
      </c>
      <c r="H5" s="65" t="s">
        <v>292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299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299</v>
      </c>
    </row>
    <row r="6" spans="1:27">
      <c r="A6" s="65" t="s">
        <v>300</v>
      </c>
      <c r="B6" s="65">
        <v>2000</v>
      </c>
      <c r="C6" s="65">
        <v>1592.8444999999999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45</v>
      </c>
      <c r="P6" s="65">
        <v>55</v>
      </c>
      <c r="Q6" s="65">
        <v>0</v>
      </c>
      <c r="R6" s="65">
        <v>0</v>
      </c>
      <c r="S6" s="65">
        <v>39.099068000000003</v>
      </c>
      <c r="U6" s="65" t="s">
        <v>303</v>
      </c>
      <c r="V6" s="65">
        <v>0</v>
      </c>
      <c r="W6" s="65">
        <v>0</v>
      </c>
      <c r="X6" s="65">
        <v>25</v>
      </c>
      <c r="Y6" s="65">
        <v>0</v>
      </c>
      <c r="Z6" s="65">
        <v>14.827534</v>
      </c>
    </row>
    <row r="7" spans="1:27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>
      <c r="E8" s="65" t="s">
        <v>305</v>
      </c>
      <c r="F8" s="65">
        <v>85.284999999999997</v>
      </c>
      <c r="G8" s="65">
        <v>3.4260000000000002</v>
      </c>
      <c r="H8" s="65">
        <v>11.289</v>
      </c>
      <c r="J8" s="65" t="s">
        <v>305</v>
      </c>
      <c r="K8" s="65">
        <v>2.0659999999999998</v>
      </c>
      <c r="L8" s="65">
        <v>5.62</v>
      </c>
    </row>
    <row r="13" spans="1:27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307</v>
      </c>
      <c r="B14" s="67"/>
      <c r="C14" s="67"/>
      <c r="D14" s="67"/>
      <c r="E14" s="67"/>
      <c r="F14" s="67"/>
      <c r="H14" s="67" t="s">
        <v>308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310</v>
      </c>
      <c r="W14" s="67"/>
      <c r="X14" s="67"/>
      <c r="Y14" s="67"/>
      <c r="Z14" s="67"/>
      <c r="AA14" s="67"/>
    </row>
    <row r="15" spans="1:27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299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299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299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299</v>
      </c>
    </row>
    <row r="16" spans="1:27">
      <c r="A16" s="65" t="s">
        <v>311</v>
      </c>
      <c r="B16" s="65">
        <v>500</v>
      </c>
      <c r="C16" s="65">
        <v>700</v>
      </c>
      <c r="D16" s="65">
        <v>0</v>
      </c>
      <c r="E16" s="65">
        <v>3000</v>
      </c>
      <c r="F16" s="65">
        <v>291.85147000000001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6.7004929999999998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0.69704973999999997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133.94775000000001</v>
      </c>
    </row>
    <row r="23" spans="1:62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276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316</v>
      </c>
      <c r="AK24" s="67"/>
      <c r="AL24" s="67"/>
      <c r="AM24" s="67"/>
      <c r="AN24" s="67"/>
      <c r="AO24" s="67"/>
      <c r="AQ24" s="67" t="s">
        <v>317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319</v>
      </c>
      <c r="BF24" s="67"/>
      <c r="BG24" s="67"/>
      <c r="BH24" s="67"/>
      <c r="BI24" s="67"/>
      <c r="BJ24" s="67"/>
    </row>
    <row r="25" spans="1:62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299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299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299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299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299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299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299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299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299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40.622523999999999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0.97491309999999998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0.60401665999999998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11.274948999999999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0.81811935000000002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319.40073000000001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6.2378134999999997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0.83383995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7.2558250000000005E-2</v>
      </c>
    </row>
    <row r="33" spans="1:68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7" t="s">
        <v>322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299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299</v>
      </c>
      <c r="O35" s="65"/>
      <c r="P35" s="65" t="s">
        <v>295</v>
      </c>
      <c r="Q35" s="65" t="s">
        <v>296</v>
      </c>
      <c r="R35" s="65" t="s">
        <v>297</v>
      </c>
      <c r="S35" s="65" t="s">
        <v>298</v>
      </c>
      <c r="T35" s="65" t="s">
        <v>299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299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299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299</v>
      </c>
    </row>
    <row r="36" spans="1:68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304.06362999999999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827.23375999999996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2308.4573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1713.9799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18.301043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63.787556000000002</v>
      </c>
    </row>
    <row r="43" spans="1:68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299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299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299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299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299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299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299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299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299</v>
      </c>
    </row>
    <row r="46" spans="1:68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9.7412989999999997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7.7952070000000004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1213.8246999999999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0.25768586999999998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2.9302711000000001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93.747055000000003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61.790073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341</v>
      </c>
      <c r="B2" s="61" t="s">
        <v>342</v>
      </c>
      <c r="C2" s="61" t="s">
        <v>278</v>
      </c>
      <c r="D2" s="61">
        <v>71</v>
      </c>
      <c r="E2" s="61">
        <v>1592.8444999999999</v>
      </c>
      <c r="F2" s="61">
        <v>295.38443000000001</v>
      </c>
      <c r="G2" s="61">
        <v>11.8672495</v>
      </c>
      <c r="H2" s="61">
        <v>8.2310540000000003</v>
      </c>
      <c r="I2" s="61">
        <v>3.6361946999999999</v>
      </c>
      <c r="J2" s="61">
        <v>39.099068000000003</v>
      </c>
      <c r="K2" s="61">
        <v>29.421500999999999</v>
      </c>
      <c r="L2" s="61">
        <v>9.6775675000000003</v>
      </c>
      <c r="M2" s="61">
        <v>14.827534</v>
      </c>
      <c r="N2" s="61">
        <v>1.5869245999999999</v>
      </c>
      <c r="O2" s="61">
        <v>6.9412469999999997</v>
      </c>
      <c r="P2" s="61">
        <v>658.90160000000003</v>
      </c>
      <c r="Q2" s="61">
        <v>11.980071000000001</v>
      </c>
      <c r="R2" s="61">
        <v>291.85147000000001</v>
      </c>
      <c r="S2" s="61">
        <v>21.336061000000001</v>
      </c>
      <c r="T2" s="61">
        <v>3246.1853000000001</v>
      </c>
      <c r="U2" s="61">
        <v>0.69704973999999997</v>
      </c>
      <c r="V2" s="61">
        <v>6.7004929999999998</v>
      </c>
      <c r="W2" s="61">
        <v>133.94775000000001</v>
      </c>
      <c r="X2" s="61">
        <v>40.622523999999999</v>
      </c>
      <c r="Y2" s="61">
        <v>0.97491309999999998</v>
      </c>
      <c r="Z2" s="61">
        <v>0.60401665999999998</v>
      </c>
      <c r="AA2" s="61">
        <v>11.274948999999999</v>
      </c>
      <c r="AB2" s="61">
        <v>0.81811935000000002</v>
      </c>
      <c r="AC2" s="61">
        <v>319.40073000000001</v>
      </c>
      <c r="AD2" s="61">
        <v>6.2378134999999997</v>
      </c>
      <c r="AE2" s="61">
        <v>0.83383995</v>
      </c>
      <c r="AF2" s="61">
        <v>7.2558250000000005E-2</v>
      </c>
      <c r="AG2" s="61">
        <v>304.06362999999999</v>
      </c>
      <c r="AH2" s="61">
        <v>185.98314999999999</v>
      </c>
      <c r="AI2" s="61">
        <v>118.08047000000001</v>
      </c>
      <c r="AJ2" s="61">
        <v>827.23375999999996</v>
      </c>
      <c r="AK2" s="61">
        <v>2308.4573</v>
      </c>
      <c r="AL2" s="61">
        <v>18.301043</v>
      </c>
      <c r="AM2" s="61">
        <v>1713.9799</v>
      </c>
      <c r="AN2" s="61">
        <v>63.787556000000002</v>
      </c>
      <c r="AO2" s="61">
        <v>9.7412989999999997</v>
      </c>
      <c r="AP2" s="61">
        <v>8.0442619999999998</v>
      </c>
      <c r="AQ2" s="61">
        <v>1.6970362999999999</v>
      </c>
      <c r="AR2" s="61">
        <v>7.7952070000000004</v>
      </c>
      <c r="AS2" s="61">
        <v>1213.8246999999999</v>
      </c>
      <c r="AT2" s="61">
        <v>0.25768586999999998</v>
      </c>
      <c r="AU2" s="61">
        <v>2.9302711000000001</v>
      </c>
      <c r="AV2" s="61">
        <v>93.747055000000003</v>
      </c>
      <c r="AW2" s="61">
        <v>61.790073</v>
      </c>
      <c r="AX2" s="61">
        <v>3.3166897000000001E-2</v>
      </c>
      <c r="AY2" s="61">
        <v>0.38094729999999999</v>
      </c>
      <c r="AZ2" s="61">
        <v>98.436459999999997</v>
      </c>
      <c r="BA2" s="61">
        <v>10.277168</v>
      </c>
      <c r="BB2" s="61">
        <v>2.3005433000000002</v>
      </c>
      <c r="BC2" s="61">
        <v>2.8440194000000001</v>
      </c>
      <c r="BD2" s="61">
        <v>5.1294456000000004</v>
      </c>
      <c r="BE2" s="61">
        <v>0.37846547000000003</v>
      </c>
      <c r="BF2" s="61">
        <v>2.5236626000000002</v>
      </c>
      <c r="BG2" s="61">
        <v>0</v>
      </c>
      <c r="BH2" s="61">
        <v>0</v>
      </c>
      <c r="BI2" s="61">
        <v>1.8290333E-5</v>
      </c>
      <c r="BJ2" s="61">
        <v>8.3920964999999997E-3</v>
      </c>
      <c r="BK2" s="61">
        <v>0</v>
      </c>
      <c r="BL2" s="61">
        <v>3.0433636E-2</v>
      </c>
      <c r="BM2" s="61">
        <v>0.61424730000000005</v>
      </c>
      <c r="BN2" s="61">
        <v>0.13241042</v>
      </c>
      <c r="BO2" s="61">
        <v>12.158381</v>
      </c>
      <c r="BP2" s="61">
        <v>2.1342452000000001</v>
      </c>
      <c r="BQ2" s="61">
        <v>4.0370163999999997</v>
      </c>
      <c r="BR2" s="61">
        <v>14.952693</v>
      </c>
      <c r="BS2" s="61">
        <v>9.2042999999999999</v>
      </c>
      <c r="BT2" s="61">
        <v>2.1292903000000001</v>
      </c>
      <c r="BU2" s="61">
        <v>1.6917853E-2</v>
      </c>
      <c r="BV2" s="61">
        <v>2.1470498000000001E-2</v>
      </c>
      <c r="BW2" s="61">
        <v>0.14444382</v>
      </c>
      <c r="BX2" s="61">
        <v>0.35964495000000002</v>
      </c>
      <c r="BY2" s="61">
        <v>7.0014863999999996E-2</v>
      </c>
      <c r="BZ2" s="61">
        <v>3.3047399999999998E-5</v>
      </c>
      <c r="CA2" s="61">
        <v>0.31621485999999999</v>
      </c>
      <c r="CB2" s="61">
        <v>2.5257314999999999E-2</v>
      </c>
      <c r="CC2" s="61">
        <v>0.35514990000000002</v>
      </c>
      <c r="CD2" s="61">
        <v>1.0780548999999999</v>
      </c>
      <c r="CE2" s="61">
        <v>2.0181712000000001E-2</v>
      </c>
      <c r="CF2" s="61">
        <v>2.9135392999999999E-2</v>
      </c>
      <c r="CG2" s="61">
        <v>0</v>
      </c>
      <c r="CH2" s="61">
        <v>7.1791469999999996E-2</v>
      </c>
      <c r="CI2" s="61">
        <v>1.2664379999999999E-3</v>
      </c>
      <c r="CJ2" s="61">
        <v>1.4084186999999999</v>
      </c>
      <c r="CK2" s="61">
        <v>5.7423166000000001E-3</v>
      </c>
      <c r="CL2" s="61">
        <v>0.33580660000000001</v>
      </c>
      <c r="CM2" s="61">
        <v>0.78069909999999998</v>
      </c>
      <c r="CN2" s="61">
        <v>1789.2294999999999</v>
      </c>
      <c r="CO2" s="61">
        <v>3033.2103999999999</v>
      </c>
      <c r="CP2" s="61">
        <v>1238.5675000000001</v>
      </c>
      <c r="CQ2" s="61">
        <v>514.76080000000002</v>
      </c>
      <c r="CR2" s="61">
        <v>345.5659</v>
      </c>
      <c r="CS2" s="61">
        <v>407.54575</v>
      </c>
      <c r="CT2" s="61">
        <v>1739.4143999999999</v>
      </c>
      <c r="CU2" s="61">
        <v>877.32060000000001</v>
      </c>
      <c r="CV2" s="61">
        <v>1331.7572</v>
      </c>
      <c r="CW2" s="61">
        <v>871.06035999999995</v>
      </c>
      <c r="CX2" s="61">
        <v>278.2679</v>
      </c>
      <c r="CY2" s="61">
        <v>2486.7256000000002</v>
      </c>
      <c r="CZ2" s="61">
        <v>776.07763999999997</v>
      </c>
      <c r="DA2" s="61">
        <v>2594.5853999999999</v>
      </c>
      <c r="DB2" s="61">
        <v>2684.6565000000001</v>
      </c>
      <c r="DC2" s="61">
        <v>3497.6619999999998</v>
      </c>
      <c r="DD2" s="61">
        <v>4578.5360000000001</v>
      </c>
      <c r="DE2" s="61">
        <v>833.80119999999999</v>
      </c>
      <c r="DF2" s="61">
        <v>3017.3018000000002</v>
      </c>
      <c r="DG2" s="61">
        <v>1131.3063</v>
      </c>
      <c r="DH2" s="61">
        <v>103.76693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 ht="17.45">
      <c r="A6">
        <f>BA2</f>
        <v>10.277168</v>
      </c>
      <c r="B6">
        <f>BB2</f>
        <v>2.3005433000000002</v>
      </c>
      <c r="C6">
        <f>BC2</f>
        <v>2.8440194000000001</v>
      </c>
      <c r="D6">
        <f>BD2</f>
        <v>5.1294456000000004</v>
      </c>
    </row>
    <row r="7" spans="1:113" ht="17.45">
      <c r="B7">
        <f>ROUND(B6/MAX($B$6,$C$6,$D$6),1)</f>
        <v>0.4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17724</v>
      </c>
      <c r="C2" s="56">
        <f ca="1">YEAR(TODAY())-YEAR(B2)+IF(TODAY()&gt;=DATE(YEAR(TODAY()),MONTH(B2),DAY(B2)),0,-1)</f>
        <v>72</v>
      </c>
      <c r="E2" s="52">
        <v>165</v>
      </c>
      <c r="F2" s="53" t="s">
        <v>39</v>
      </c>
      <c r="G2" s="52">
        <v>51</v>
      </c>
      <c r="H2" s="51" t="s">
        <v>41</v>
      </c>
      <c r="I2" s="72">
        <f>ROUND(G3/E3^2,1)</f>
        <v>18.7</v>
      </c>
    </row>
    <row r="3" spans="1:9">
      <c r="E3" s="51">
        <f>E2/100</f>
        <v>1.65</v>
      </c>
      <c r="F3" s="51" t="s">
        <v>40</v>
      </c>
      <c r="G3" s="51">
        <f>G2</f>
        <v>51</v>
      </c>
      <c r="H3" s="51" t="s">
        <v>41</v>
      </c>
      <c r="I3" s="72"/>
    </row>
    <row r="4" spans="1:9">
      <c r="A4" t="s">
        <v>273</v>
      </c>
    </row>
    <row r="5" spans="1:9" ht="17.45">
      <c r="B5" s="60">
        <v>43976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17.45">
      <c r="E2" s="74" t="str">
        <f>'DRIs DATA'!B1</f>
        <v>(설문지 : FFQ 95문항 설문지, 사용자 : 강춘수, ID : H1800019)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05월 28일 14:50:26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 ht="17.45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279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43976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165</v>
      </c>
      <c r="L12" s="124"/>
      <c r="M12" s="117">
        <f>'개인정보 및 신체계측 입력'!G2</f>
        <v>51</v>
      </c>
      <c r="N12" s="118"/>
      <c r="O12" s="113" t="s">
        <v>271</v>
      </c>
      <c r="P12" s="107"/>
      <c r="Q12" s="90">
        <f>'개인정보 및 신체계측 입력'!I2</f>
        <v>18.7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강춘수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85.284999999999997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3.4260000000000002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11.289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5.6</v>
      </c>
      <c r="L72" s="36" t="s">
        <v>53</v>
      </c>
      <c r="M72" s="36">
        <f>ROUND('DRIs DATA'!K8,1)</f>
        <v>2.1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38.909999999999997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55.84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40.619999999999997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54.54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38.01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153.9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97.41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jinhee</cp:lastModifiedBy>
  <cp:lastPrinted>2020-09-11T06:16:22Z</cp:lastPrinted>
  <dcterms:created xsi:type="dcterms:W3CDTF">2015-06-13T08:19:18Z</dcterms:created>
  <dcterms:modified xsi:type="dcterms:W3CDTF">2020-09-11T06:25:32Z</dcterms:modified>
</cp:coreProperties>
</file>