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O68" i="7" s="1"/>
  <c r="A6" i="5"/>
  <c r="M68" i="7" l="1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<sst xmlns="http://schemas.openxmlformats.org/spreadsheetml/2006/main" count="692" uniqueCount="363">
  <si>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</si>
  <si>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</si>
  <si>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</si>
  <si>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</si>
  <si>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</si>
  <si>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</si>
  <si>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</si>
  <si>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</si>
  <si>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</si>
  <si>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</si>
  <si>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</si>
  <si>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</si>
  <si>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</si>
  <si>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</si>
  <si>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</si>
  <si>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</si>
  <si>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</si>
  <si>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</si>
  <si>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</si>
  <si>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</si>
  <si>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</si>
  <si>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</si>
  <si>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</si>
  <si>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</si>
  <si>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</si>
  <si>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</si>
  <si>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</si>
  <si>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</si>
  <si>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</si>
  <si>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</si>
  <si>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</si>
  <si>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</si>
  <si>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</si>
  <si>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</si>
  <si>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</si>
  <si>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</si>
  <si>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</si>
  <si>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</si>
  <si>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</si>
  <si>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</si>
  <si>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</si>
  <si>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</si>
  <si>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</si>
  <si>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</si>
  <si>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</si>
  <si>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</si>
  <si>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</si>
  <si>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</si>
  <si>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</si>
  <si>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</si>
  <si>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</si>
  <si>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</si>
  <si>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</si>
  <si>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</si>
  <si>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</si>
  <si>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</si>
  <si>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</si>
  <si>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</si>
  <si>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</si>
  <si>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</si>
  <si>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</si>
  <si>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</si>
  <si>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</si>
  <si>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</si>
  <si>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</si>
  <si>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</si>
  <si>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</si>
  <si>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</si>
  <si>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</si>
  <si>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</si>
  <si>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</si>
  <si>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</si>
  <si>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</si>
  <si>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</si>
  <si>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</si>
  <si>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</si>
  <si>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</si>
  <si>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</si>
  <si>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</si>
  <si>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</si>
  <si>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</si>
  <si>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</si>
  <si>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</si>
  <si>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</si>
  <si>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</si>
  <si>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</si>
  <si>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</si>
  <si>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</si>
  <si>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</si>
  <si>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</si>
  <si>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</si>
  <si>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</si>
  <si>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</si>
  <si>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</si>
  <si>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</si>
  <si>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</si>
  <si>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</si>
  <si>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</si>
  <si>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</si>
  <si>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</si>
  <si>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</si>
  <si>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</si>
  <si>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</si>
  <si>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</si>
  <si>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</si>
  <si>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</si>
  <si>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</si>
  <si>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</si>
  <si>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</si>
  <si>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</si>
  <si>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</si>
  <si>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</si>
  <si>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</si>
  <si>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</si>
  <si>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</si>
  <si>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</si>
  <si>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</si>
  <si>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</si>
  <si>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</si>
  <si>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</si>
  <si>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</si>
  <si>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</si>
  <si>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</si>
  <si>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</si>
  <si>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</si>
  <si>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</si>
  <si>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</si>
  <si>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</si>
  <si>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</si>
  <si>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</si>
  <si>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</si>
  <si>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</si>
  <si>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</si>
  <si>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</si>
  <si>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</si>
  <si>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</si>
  <si>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</si>
  <si>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</si>
  <si>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</si>
  <si>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</si>
  <si>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</si>
  <si>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</si>
  <si>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</si>
  <si>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</si>
  <si>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</si>
  <si>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</si>
  <si>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</si>
  <si>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</si>
  <si>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</si>
  <si>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</si>
  <si>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</si>
  <si>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</si>
  <si>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</si>
  <si>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</si>
  <si>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</si>
  <si>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</si>
  <si>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</si>
  <si>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</si>
  <si>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</si>
  <si>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</si>
  <si>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</si>
  <si>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</si>
  <si>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</si>
  <si>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</si>
  <si>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</si>
  <si>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</si>
  <si>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</si>
  <si>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</si>
  <si>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</si>
  <si>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</si>
  <si>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</si>
  <si>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</si>
  <si>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</si>
  <si>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</si>
  <si>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</si>
  <si>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</si>
  <si>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</si>
  <si>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</si>
  <si>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</si>
  <si>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</si>
  <si>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</si>
  <si>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</si>
  <si>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</si>
  <si>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</si>
  <si>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</si>
  <si>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</si>
  <si>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</si>
  <si>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</si>
  <si>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</si>
  <si>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</si>
  <si>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</si>
  <si>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</si>
  <si>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</si>
  <si>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</si>
  <si>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</si>
  <si>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</si>
  <si>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</si>
  <si>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</si>
  <si>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</si>
  <si>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</si>
  <si>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</si>
  <si>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</si>
  <si>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</si>
  <si>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</si>
  <si>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</si>
  <si>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</si>
  <si>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</si>
  <si>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</si>
  <si>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</si>
  <si>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</si>
  <si>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</si>
  <si>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</si>
  <si>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</si>
  <si>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</si>
  <si>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</si>
  <si>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</si>
  <si>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</si>
  <si>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</si>
  <si>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</si>
  <si>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</si>
  <si>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</si>
  <si>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</si>
  <si>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</si>
  <si>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</si>
  <si>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</si>
  <si>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</si>
  <si>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</si>
  <si>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</si>
  <si>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</si>
  <si>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</si>
  <si>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</si>
  <si>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</si>
  <si>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</si>
  <si>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</si>
  <si>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</si>
  <si>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</si>
  <si>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</si>
  <si>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</si>
  <si>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</si>
  <si>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</si>
  <si>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</si>
  <si>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</si>
  <si>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</si>
  <si>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</si>
  <si>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</si>
  <si>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</si>
  <si>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</si>
  <si>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</si>
  <si>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</si>
  <si>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</si>
  <si>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</si>
  <si>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</si>
  <si>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</si>
  <si>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</si>
  <si>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</si>
  <si>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</si>
  <si>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</si>
  <si>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</si>
  <si>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</si>
  <si>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</si>
  <si>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</si>
  <si>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</si>
  <si>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</si>
  <si>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</si>
  <si>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</si>
  <si>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</si>
  <si>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</si>
  <si>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</si>
  <si>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</si>
  <si>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</si>
  <si>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</si>
  <si>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</si>
  <si>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</si>
  <si>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</si>
  <si>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</si>
  <si>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</si>
  <si>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</si>
  <si>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H1800032</t>
  </si>
  <si>
    <t>이덕용</t>
  </si>
  <si>
    <t>정보</t>
    <phoneticPr fontId="1" type="noConversion"/>
  </si>
  <si>
    <t>(설문지 : FFQ 95문항 설문지, 사용자 : 이덕용, ID : H1800032)</t>
  </si>
  <si>
    <t>출력시각</t>
    <phoneticPr fontId="1" type="noConversion"/>
  </si>
  <si>
    <t>2020년 11월 13일 11:22:43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</si>
  <si>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</si>
  <si>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</si>
  <si>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</si>
  <si>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</si>
  <si>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</si>
  <si>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</si>
  <si>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</si>
  <si>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</si>
  <si>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</si>
  <si>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</si>
  <si>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</si>
  <si>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</si>
  <si>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</si>
  <si>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</si>
  <si>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</si>
  <si>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</si>
  <si>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</si>
  <si>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</si>
  <si>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</si>
  <si>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</si>
  <si>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</si>
  <si>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</si>
  <si>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</si>
  <si>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</si>
  <si>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</si>
  <si>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</si>
  <si>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</si>
  <si>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</si>
  <si>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</si>
  <si>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</si>
  <si>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</si>
  <si>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</si>
  <si>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</si>
  <si>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</si>
  <si>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</si>
  <si>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</si>
  <si>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</si>
  <si>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</si>
  <si>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</si>
  <si>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</si>
  <si>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</si>
  <si>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</si>
  <si>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</si>
  <si>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</si>
  <si>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</si>
  <si>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</si>
  <si>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</si>
  <si>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</si>
  <si>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</si>
  <si>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</si>
  <si>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</si>
  <si>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</si>
  <si>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</si>
  <si>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</si>
  <si>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</si>
  <si>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</si>
  <si>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</si>
  <si>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</si>
  <si>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</si>
  <si>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</si>
  <si>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</si>
  <si>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</si>
  <si>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</si>
  <si>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</si>
  <si>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</si>
  <si>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상한섭취량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</si>
  <si>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</si>
  <si>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</si>
  <si>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</si>
  <si>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</si>
  <si>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</si>
  <si>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</si>
  <si>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</si>
  <si>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</si>
  <si>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</si>
  <si>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</si>
  <si>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충분섭취량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</si>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</sst>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125.76455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7708008"/>
        <c:axId val="347706440"/>
      </c:barChart>
      <c:catAx>
        <c:axId val="34770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7706440"/>
        <c:crosses val="autoZero"/>
        <c:auto val="1"/>
        <c:lblAlgn val="ctr"/>
        <c:lblOffset val="100"/>
        <c:noMultiLvlLbl val="0"/>
      </c:catAx>
      <c:valAx>
        <c:axId val="347706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770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3.07016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28896"/>
        <c:axId val="422025760"/>
      </c:barChart>
      <c:catAx>
        <c:axId val="42202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25760"/>
        <c:crosses val="autoZero"/>
        <c:auto val="1"/>
        <c:lblAlgn val="ctr"/>
        <c:lblOffset val="100"/>
        <c:noMultiLvlLbl val="0"/>
      </c:catAx>
      <c:valAx>
        <c:axId val="42202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2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0.48480970000000001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26544"/>
        <c:axId val="422026936"/>
      </c:barChart>
      <c:catAx>
        <c:axId val="42202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26936"/>
        <c:crosses val="autoZero"/>
        <c:auto val="1"/>
        <c:lblAlgn val="ctr"/>
        <c:lblOffset val="100"/>
        <c:noMultiLvlLbl val="0"/>
      </c:catAx>
      <c:valAx>
        <c:axId val="42202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2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1946.7113999999999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29288"/>
        <c:axId val="422021840"/>
      </c:barChart>
      <c:catAx>
        <c:axId val="42202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21840"/>
        <c:crosses val="autoZero"/>
        <c:auto val="1"/>
        <c:lblAlgn val="ctr"/>
        <c:lblOffset val="100"/>
        <c:noMultiLvlLbl val="0"/>
      </c:catAx>
      <c:valAx>
        <c:axId val="42202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2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4226.9070000000002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22624"/>
        <c:axId val="422023408"/>
      </c:barChart>
      <c:catAx>
        <c:axId val="42202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23408"/>
        <c:crosses val="autoZero"/>
        <c:auto val="1"/>
        <c:lblAlgn val="ctr"/>
        <c:lblOffset val="100"/>
        <c:noMultiLvlLbl val="0"/>
      </c:catAx>
      <c:valAx>
        <c:axId val="4220234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76.202550000000002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377608"/>
        <c:axId val="422377216"/>
      </c:barChart>
      <c:catAx>
        <c:axId val="42237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377216"/>
        <c:crosses val="autoZero"/>
        <c:auto val="1"/>
        <c:lblAlgn val="ctr"/>
        <c:lblOffset val="100"/>
        <c:noMultiLvlLbl val="0"/>
      </c:catAx>
      <c:valAx>
        <c:axId val="42237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37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158.83172999999999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380352"/>
        <c:axId val="422375648"/>
      </c:barChart>
      <c:catAx>
        <c:axId val="42238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375648"/>
        <c:crosses val="autoZero"/>
        <c:auto val="1"/>
        <c:lblAlgn val="ctr"/>
        <c:lblOffset val="100"/>
        <c:noMultiLvlLbl val="0"/>
      </c:catAx>
      <c:valAx>
        <c:axId val="42237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3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18.790676000000001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373296"/>
        <c:axId val="422373688"/>
      </c:barChart>
      <c:catAx>
        <c:axId val="42237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373688"/>
        <c:crosses val="autoZero"/>
        <c:auto val="1"/>
        <c:lblAlgn val="ctr"/>
        <c:lblOffset val="100"/>
        <c:noMultiLvlLbl val="0"/>
      </c:catAx>
      <c:valAx>
        <c:axId val="422373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37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902.68460000000005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376824"/>
        <c:axId val="422372904"/>
      </c:barChart>
      <c:catAx>
        <c:axId val="42237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372904"/>
        <c:crosses val="autoZero"/>
        <c:auto val="1"/>
        <c:lblAlgn val="ctr"/>
        <c:lblOffset val="100"/>
        <c:noMultiLvlLbl val="0"/>
      </c:catAx>
      <c:valAx>
        <c:axId val="4223729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37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5.4606978E-2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379176"/>
        <c:axId val="422374080"/>
      </c:barChart>
      <c:catAx>
        <c:axId val="42237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374080"/>
        <c:crosses val="autoZero"/>
        <c:auto val="1"/>
        <c:lblAlgn val="ctr"/>
        <c:lblOffset val="100"/>
        <c:noMultiLvlLbl val="0"/>
      </c:catAx>
      <c:valAx>
        <c:axId val="42237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37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5.5803919999999998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376040"/>
        <c:axId val="422376432"/>
      </c:barChart>
      <c:catAx>
        <c:axId val="42237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376432"/>
        <c:crosses val="autoZero"/>
        <c:auto val="1"/>
        <c:lblAlgn val="ctr"/>
        <c:lblOffset val="100"/>
        <c:noMultiLvlLbl val="0"/>
      </c:catAx>
      <c:valAx>
        <c:axId val="422376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37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27.76803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7706048"/>
        <c:axId val="347706832"/>
      </c:barChart>
      <c:catAx>
        <c:axId val="34770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7706832"/>
        <c:crosses val="autoZero"/>
        <c:auto val="1"/>
        <c:lblAlgn val="ctr"/>
        <c:lblOffset val="100"/>
        <c:noMultiLvlLbl val="0"/>
      </c:catAx>
      <c:valAx>
        <c:axId val="347706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77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148.49248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379960"/>
        <c:axId val="423162320"/>
      </c:barChart>
      <c:catAx>
        <c:axId val="42237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162320"/>
        <c:crosses val="autoZero"/>
        <c:auto val="1"/>
        <c:lblAlgn val="ctr"/>
        <c:lblOffset val="100"/>
        <c:noMultiLvlLbl val="0"/>
      </c:catAx>
      <c:valAx>
        <c:axId val="42316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37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169.64427000000001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162712"/>
        <c:axId val="423168592"/>
      </c:barChart>
      <c:catAx>
        <c:axId val="42316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168592"/>
        <c:crosses val="autoZero"/>
        <c:auto val="1"/>
        <c:lblAlgn val="ctr"/>
        <c:lblOffset val="100"/>
        <c:noMultiLvlLbl val="0"/>
      </c:catAx>
      <c:valAx>
        <c:axId val="423168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16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4.8109999999999999</c:v>
                </c:pt>
                <c:pt idx="1">
                  <c:v>10.955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3164280"/>
        <c:axId val="423169376"/>
      </c:barChart>
      <c:catAx>
        <c:axId val="42316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169376"/>
        <c:crosses val="autoZero"/>
        <c:auto val="1"/>
        <c:lblAlgn val="ctr"/>
        <c:lblOffset val="100"/>
        <c:noMultiLvlLbl val="0"/>
      </c:catAx>
      <c:valAx>
        <c:axId val="42316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16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19.536885999999999</c:v>
                </c:pt>
                <c:pt idx="1">
                  <c:v>24.688437</c:v>
                </c:pt>
                <c:pt idx="2">
                  <c:v>20.480978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570.96450000000004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165064"/>
        <c:axId val="423164672"/>
      </c:barChart>
      <c:catAx>
        <c:axId val="423165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164672"/>
        <c:crosses val="autoZero"/>
        <c:auto val="1"/>
        <c:lblAlgn val="ctr"/>
        <c:lblOffset val="100"/>
        <c:noMultiLvlLbl val="0"/>
      </c:catAx>
      <c:valAx>
        <c:axId val="423164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16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26.432549999999999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165848"/>
        <c:axId val="423165456"/>
      </c:barChart>
      <c:catAx>
        <c:axId val="42316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165456"/>
        <c:crosses val="autoZero"/>
        <c:auto val="1"/>
        <c:lblAlgn val="ctr"/>
        <c:lblOffset val="100"/>
        <c:noMultiLvlLbl val="0"/>
      </c:catAx>
      <c:valAx>
        <c:axId val="42316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16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72.626999999999995</c:v>
                </c:pt>
                <c:pt idx="1">
                  <c:v>10.098000000000001</c:v>
                </c:pt>
                <c:pt idx="2">
                  <c:v>17.274999999999999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3167416"/>
        <c:axId val="423167024"/>
      </c:barChart>
      <c:catAx>
        <c:axId val="42316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167024"/>
        <c:crosses val="autoZero"/>
        <c:auto val="1"/>
        <c:lblAlgn val="ctr"/>
        <c:lblOffset val="100"/>
        <c:noMultiLvlLbl val="0"/>
      </c:catAx>
      <c:valAx>
        <c:axId val="42316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16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3428.0360999999998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168200"/>
        <c:axId val="423161928"/>
      </c:barChart>
      <c:catAx>
        <c:axId val="423168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161928"/>
        <c:crosses val="autoZero"/>
        <c:auto val="1"/>
        <c:lblAlgn val="ctr"/>
        <c:lblOffset val="100"/>
        <c:noMultiLvlLbl val="0"/>
      </c:catAx>
      <c:valAx>
        <c:axId val="423161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16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78.625780000000006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352120"/>
        <c:axId val="423350552"/>
      </c:barChart>
      <c:catAx>
        <c:axId val="42335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350552"/>
        <c:crosses val="autoZero"/>
        <c:auto val="1"/>
        <c:lblAlgn val="ctr"/>
        <c:lblOffset val="100"/>
        <c:noMultiLvlLbl val="0"/>
      </c:catAx>
      <c:valAx>
        <c:axId val="423350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35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545.59519999999998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347024"/>
        <c:axId val="423350944"/>
      </c:barChart>
      <c:catAx>
        <c:axId val="42334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350944"/>
        <c:crosses val="autoZero"/>
        <c:auto val="1"/>
        <c:lblAlgn val="ctr"/>
        <c:lblOffset val="100"/>
        <c:noMultiLvlLbl val="0"/>
      </c:catAx>
      <c:valAx>
        <c:axId val="42335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34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7.3176810000000003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7707616"/>
        <c:axId val="347708400"/>
      </c:barChart>
      <c:catAx>
        <c:axId val="34770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7708400"/>
        <c:crosses val="autoZero"/>
        <c:auto val="1"/>
        <c:lblAlgn val="ctr"/>
        <c:lblOffset val="100"/>
        <c:noMultiLvlLbl val="0"/>
      </c:catAx>
      <c:valAx>
        <c:axId val="34770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770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7111.6289999999999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347416"/>
        <c:axId val="423347808"/>
      </c:barChart>
      <c:catAx>
        <c:axId val="42334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347808"/>
        <c:crosses val="autoZero"/>
        <c:auto val="1"/>
        <c:lblAlgn val="ctr"/>
        <c:lblOffset val="100"/>
        <c:noMultiLvlLbl val="0"/>
      </c:catAx>
      <c:valAx>
        <c:axId val="423347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34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20.073274999999999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348200"/>
        <c:axId val="423348592"/>
      </c:barChart>
      <c:catAx>
        <c:axId val="423348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348592"/>
        <c:crosses val="autoZero"/>
        <c:auto val="1"/>
        <c:lblAlgn val="ctr"/>
        <c:lblOffset val="100"/>
        <c:noMultiLvlLbl val="0"/>
      </c:catAx>
      <c:valAx>
        <c:axId val="423348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34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3.7857973999999999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349376"/>
        <c:axId val="423346240"/>
      </c:barChart>
      <c:catAx>
        <c:axId val="42334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346240"/>
        <c:crosses val="autoZero"/>
        <c:auto val="1"/>
        <c:lblAlgn val="ctr"/>
        <c:lblOffset val="100"/>
        <c:noMultiLvlLbl val="0"/>
      </c:catAx>
      <c:valAx>
        <c:axId val="42334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34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193.66800000000001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929896"/>
        <c:axId val="421932640"/>
      </c:barChart>
      <c:catAx>
        <c:axId val="42192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932640"/>
        <c:crosses val="autoZero"/>
        <c:auto val="1"/>
        <c:lblAlgn val="ctr"/>
        <c:lblOffset val="100"/>
        <c:noMultiLvlLbl val="0"/>
      </c:catAx>
      <c:valAx>
        <c:axId val="42193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92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2.1173913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933032"/>
        <c:axId val="421930288"/>
      </c:barChart>
      <c:catAx>
        <c:axId val="42193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930288"/>
        <c:crosses val="autoZero"/>
        <c:auto val="1"/>
        <c:lblAlgn val="ctr"/>
        <c:lblOffset val="100"/>
        <c:noMultiLvlLbl val="0"/>
      </c:catAx>
      <c:valAx>
        <c:axId val="421930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93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26.343392999999999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930680"/>
        <c:axId val="421931856"/>
      </c:barChart>
      <c:catAx>
        <c:axId val="42193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931856"/>
        <c:crosses val="autoZero"/>
        <c:auto val="1"/>
        <c:lblAlgn val="ctr"/>
        <c:lblOffset val="100"/>
        <c:noMultiLvlLbl val="0"/>
      </c:catAx>
      <c:valAx>
        <c:axId val="42193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93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3.7857973999999999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24192"/>
        <c:axId val="422023016"/>
      </c:barChart>
      <c:catAx>
        <c:axId val="42202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23016"/>
        <c:crosses val="autoZero"/>
        <c:auto val="1"/>
        <c:lblAlgn val="ctr"/>
        <c:lblOffset val="100"/>
        <c:noMultiLvlLbl val="0"/>
      </c:catAx>
      <c:valAx>
        <c:axId val="42202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2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639.21265000000005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23800"/>
        <c:axId val="422024976"/>
      </c:barChart>
      <c:catAx>
        <c:axId val="42202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24976"/>
        <c:crosses val="autoZero"/>
        <c:auto val="1"/>
        <c:lblAlgn val="ctr"/>
        <c:lblOffset val="100"/>
        <c:noMultiLvlLbl val="0"/>
      </c:catAx>
      <c:valAx>
        <c:axId val="422024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2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12.192129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27720"/>
        <c:axId val="422025368"/>
      </c:barChart>
      <c:catAx>
        <c:axId val="42202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25368"/>
        <c:crosses val="autoZero"/>
        <c:auto val="1"/>
        <c:lblAlgn val="ctr"/>
        <c:lblOffset val="100"/>
        <c:noMultiLvlLbl val="0"/>
      </c:catAx>
      <c:valAx>
        <c:axId val="422025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2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이덕용, ID : H1800032)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13일 11:22:43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3428.0360999999998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125.76455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27.76803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72.626999999999995</v>
      </c>
      <c r="G8" s="59">
        <f>'DRIs DATA 입력'!G8</f>
        <v>10.098000000000001</v>
      </c>
      <c r="H8" s="59">
        <f>'DRIs DATA 입력'!H8</f>
        <v>17.274999999999999</v>
      </c>
      <c r="I8" s="46"/>
      <c r="J8" s="59" t="s">
        <v>216</v>
      </c>
      <c r="K8" s="59">
        <f>'DRIs DATA 입력'!K8</f>
        <v>4.8109999999999999</v>
      </c>
      <c r="L8" s="59">
        <f>'DRIs DATA 입력'!L8</f>
        <v>10.955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570.96450000000004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26.432549999999999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7.3176810000000003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193.66800000000001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78.625780000000006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3.0124490000000002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2.1173913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26.343392999999999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3.7857973999999999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639.21265000000005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12.192129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3.07016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0.48480970000000001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545.59519999999998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1946.7113999999999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7111.6289999999999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4226.9070000000002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76.202550000000002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158.83172999999999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20.073274999999999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18.790676000000001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902.68460000000005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5.4606978E-2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5.5803919999999998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148.49248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169.64427000000001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287</v>
      </c>
      <c r="O4" s="69"/>
      <c r="P4" s="69"/>
      <c r="Q4" s="69"/>
      <c r="R4" s="69"/>
      <c r="S4" s="69"/>
      <c r="U4" s="69" t="s">
        <v>288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291</v>
      </c>
      <c r="E5" s="65"/>
      <c r="F5" s="65" t="s">
        <v>50</v>
      </c>
      <c r="G5" s="65" t="s">
        <v>292</v>
      </c>
      <c r="H5" s="65" t="s">
        <v>46</v>
      </c>
      <c r="J5" s="65"/>
      <c r="K5" s="65" t="s">
        <v>293</v>
      </c>
      <c r="L5" s="65" t="s">
        <v>294</v>
      </c>
      <c r="N5" s="65"/>
      <c r="O5" s="65" t="s">
        <v>296</v>
      </c>
      <c r="P5" s="65" t="s">
        <v>298</v>
      </c>
      <c r="Q5" s="65" t="s">
        <v>300</v>
      </c>
      <c r="R5" s="65" t="s">
        <v>301</v>
      </c>
      <c r="S5" s="65" t="s">
        <v>291</v>
      </c>
      <c r="U5" s="65"/>
      <c r="V5" s="65" t="s">
        <v>295</v>
      </c>
      <c r="W5" s="65" t="s">
        <v>302</v>
      </c>
      <c r="X5" s="65" t="s">
        <v>299</v>
      </c>
      <c r="Y5" s="65" t="s">
        <v>303</v>
      </c>
      <c r="Z5" s="65" t="s">
        <v>304</v>
      </c>
    </row>
    <row r="6" spans="1:27" x14ac:dyDescent="0.3">
      <c r="A6" s="65" t="s">
        <v>305</v>
      </c>
      <c r="B6" s="65">
        <v>2200</v>
      </c>
      <c r="C6" s="65">
        <v>3428.0360999999998</v>
      </c>
      <c r="E6" s="65" t="s">
        <v>306</v>
      </c>
      <c r="F6" s="65">
        <v>55</v>
      </c>
      <c r="G6" s="65">
        <v>15</v>
      </c>
      <c r="H6" s="65">
        <v>7</v>
      </c>
      <c r="J6" s="65" t="s">
        <v>307</v>
      </c>
      <c r="K6" s="65">
        <v>0.1</v>
      </c>
      <c r="L6" s="65">
        <v>4</v>
      </c>
      <c r="N6" s="65" t="s">
        <v>308</v>
      </c>
      <c r="O6" s="65">
        <v>50</v>
      </c>
      <c r="P6" s="65">
        <v>60</v>
      </c>
      <c r="Q6" s="65">
        <v>0</v>
      </c>
      <c r="R6" s="65">
        <v>0</v>
      </c>
      <c r="S6" s="65">
        <v>125.76455</v>
      </c>
      <c r="U6" s="65" t="s">
        <v>309</v>
      </c>
      <c r="V6" s="65">
        <v>0</v>
      </c>
      <c r="W6" s="65">
        <v>0</v>
      </c>
      <c r="X6" s="65">
        <v>25</v>
      </c>
      <c r="Y6" s="65">
        <v>0</v>
      </c>
      <c r="Z6" s="65">
        <v>27.76803</v>
      </c>
    </row>
    <row r="7" spans="1:27" x14ac:dyDescent="0.3">
      <c r="E7" s="65" t="s">
        <v>311</v>
      </c>
      <c r="F7" s="65">
        <v>65</v>
      </c>
      <c r="G7" s="65">
        <v>30</v>
      </c>
      <c r="H7" s="65">
        <v>20</v>
      </c>
      <c r="J7" s="65" t="s">
        <v>310</v>
      </c>
      <c r="K7" s="65">
        <v>1</v>
      </c>
      <c r="L7" s="65">
        <v>10</v>
      </c>
    </row>
    <row r="8" spans="1:27" x14ac:dyDescent="0.3">
      <c r="E8" s="65" t="s">
        <v>313</v>
      </c>
      <c r="F8" s="65">
        <v>72.626999999999995</v>
      </c>
      <c r="G8" s="65">
        <v>10.098000000000001</v>
      </c>
      <c r="H8" s="65">
        <v>17.274999999999999</v>
      </c>
      <c r="J8" s="65" t="s">
        <v>312</v>
      </c>
      <c r="K8" s="65">
        <v>4.8109999999999999</v>
      </c>
      <c r="L8" s="65">
        <v>10.955</v>
      </c>
    </row>
    <row r="13" spans="1:27" x14ac:dyDescent="0.3">
      <c r="A13" s="70" t="s">
        <v>314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315</v>
      </c>
      <c r="B14" s="69"/>
      <c r="C14" s="69"/>
      <c r="D14" s="69"/>
      <c r="E14" s="69"/>
      <c r="F14" s="69"/>
      <c r="H14" s="69" t="s">
        <v>316</v>
      </c>
      <c r="I14" s="69"/>
      <c r="J14" s="69"/>
      <c r="K14" s="69"/>
      <c r="L14" s="69"/>
      <c r="M14" s="69"/>
      <c r="O14" s="69" t="s">
        <v>317</v>
      </c>
      <c r="P14" s="69"/>
      <c r="Q14" s="69"/>
      <c r="R14" s="69"/>
      <c r="S14" s="69"/>
      <c r="T14" s="69"/>
      <c r="V14" s="69" t="s">
        <v>318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319</v>
      </c>
      <c r="C15" s="65" t="s">
        <v>302</v>
      </c>
      <c r="D15" s="65" t="s">
        <v>300</v>
      </c>
      <c r="E15" s="65" t="s">
        <v>303</v>
      </c>
      <c r="F15" s="65" t="s">
        <v>290</v>
      </c>
      <c r="H15" s="65"/>
      <c r="I15" s="65" t="s">
        <v>320</v>
      </c>
      <c r="J15" s="65" t="s">
        <v>297</v>
      </c>
      <c r="K15" s="65" t="s">
        <v>321</v>
      </c>
      <c r="L15" s="65" t="s">
        <v>322</v>
      </c>
      <c r="M15" s="65" t="s">
        <v>291</v>
      </c>
      <c r="O15" s="65"/>
      <c r="P15" s="65" t="s">
        <v>320</v>
      </c>
      <c r="Q15" s="65" t="s">
        <v>297</v>
      </c>
      <c r="R15" s="65" t="s">
        <v>323</v>
      </c>
      <c r="S15" s="65" t="s">
        <v>301</v>
      </c>
      <c r="T15" s="65" t="s">
        <v>324</v>
      </c>
      <c r="V15" s="65"/>
      <c r="W15" s="65" t="s">
        <v>295</v>
      </c>
      <c r="X15" s="65" t="s">
        <v>298</v>
      </c>
      <c r="Y15" s="65" t="s">
        <v>321</v>
      </c>
      <c r="Z15" s="65" t="s">
        <v>322</v>
      </c>
      <c r="AA15" s="65" t="s">
        <v>325</v>
      </c>
    </row>
    <row r="16" spans="1:27" x14ac:dyDescent="0.3">
      <c r="A16" s="65" t="s">
        <v>326</v>
      </c>
      <c r="B16" s="65">
        <v>530</v>
      </c>
      <c r="C16" s="65">
        <v>750</v>
      </c>
      <c r="D16" s="65">
        <v>0</v>
      </c>
      <c r="E16" s="65">
        <v>3000</v>
      </c>
      <c r="F16" s="65">
        <v>570.96450000000004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26.432549999999999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7.3176810000000003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193.66800000000001</v>
      </c>
    </row>
    <row r="23" spans="1:62" x14ac:dyDescent="0.3">
      <c r="A23" s="70" t="s">
        <v>327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328</v>
      </c>
      <c r="B24" s="69"/>
      <c r="C24" s="69"/>
      <c r="D24" s="69"/>
      <c r="E24" s="69"/>
      <c r="F24" s="69"/>
      <c r="H24" s="69" t="s">
        <v>329</v>
      </c>
      <c r="I24" s="69"/>
      <c r="J24" s="69"/>
      <c r="K24" s="69"/>
      <c r="L24" s="69"/>
      <c r="M24" s="69"/>
      <c r="O24" s="69" t="s">
        <v>330</v>
      </c>
      <c r="P24" s="69"/>
      <c r="Q24" s="69"/>
      <c r="R24" s="69"/>
      <c r="S24" s="69"/>
      <c r="T24" s="69"/>
      <c r="V24" s="69" t="s">
        <v>331</v>
      </c>
      <c r="W24" s="69"/>
      <c r="X24" s="69"/>
      <c r="Y24" s="69"/>
      <c r="Z24" s="69"/>
      <c r="AA24" s="69"/>
      <c r="AC24" s="69" t="s">
        <v>332</v>
      </c>
      <c r="AD24" s="69"/>
      <c r="AE24" s="69"/>
      <c r="AF24" s="69"/>
      <c r="AG24" s="69"/>
      <c r="AH24" s="69"/>
      <c r="AJ24" s="69" t="s">
        <v>333</v>
      </c>
      <c r="AK24" s="69"/>
      <c r="AL24" s="69"/>
      <c r="AM24" s="69"/>
      <c r="AN24" s="69"/>
      <c r="AO24" s="69"/>
      <c r="AQ24" s="69" t="s">
        <v>334</v>
      </c>
      <c r="AR24" s="69"/>
      <c r="AS24" s="69"/>
      <c r="AT24" s="69"/>
      <c r="AU24" s="69"/>
      <c r="AV24" s="69"/>
      <c r="AX24" s="69" t="s">
        <v>335</v>
      </c>
      <c r="AY24" s="69"/>
      <c r="AZ24" s="69"/>
      <c r="BA24" s="69"/>
      <c r="BB24" s="69"/>
      <c r="BC24" s="69"/>
      <c r="BE24" s="69" t="s">
        <v>336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337</v>
      </c>
      <c r="C25" s="65" t="s">
        <v>297</v>
      </c>
      <c r="D25" s="65" t="s">
        <v>321</v>
      </c>
      <c r="E25" s="65" t="s">
        <v>303</v>
      </c>
      <c r="F25" s="65" t="s">
        <v>290</v>
      </c>
      <c r="H25" s="65"/>
      <c r="I25" s="65" t="s">
        <v>320</v>
      </c>
      <c r="J25" s="65" t="s">
        <v>297</v>
      </c>
      <c r="K25" s="65" t="s">
        <v>300</v>
      </c>
      <c r="L25" s="65" t="s">
        <v>338</v>
      </c>
      <c r="M25" s="65" t="s">
        <v>304</v>
      </c>
      <c r="O25" s="65"/>
      <c r="P25" s="65" t="s">
        <v>295</v>
      </c>
      <c r="Q25" s="65" t="s">
        <v>339</v>
      </c>
      <c r="R25" s="65" t="s">
        <v>323</v>
      </c>
      <c r="S25" s="65" t="s">
        <v>303</v>
      </c>
      <c r="T25" s="65" t="s">
        <v>324</v>
      </c>
      <c r="V25" s="65"/>
      <c r="W25" s="65" t="s">
        <v>296</v>
      </c>
      <c r="X25" s="65" t="s">
        <v>302</v>
      </c>
      <c r="Y25" s="65" t="s">
        <v>299</v>
      </c>
      <c r="Z25" s="65" t="s">
        <v>338</v>
      </c>
      <c r="AA25" s="65" t="s">
        <v>290</v>
      </c>
      <c r="AC25" s="65"/>
      <c r="AD25" s="65" t="s">
        <v>320</v>
      </c>
      <c r="AE25" s="65" t="s">
        <v>298</v>
      </c>
      <c r="AF25" s="65" t="s">
        <v>323</v>
      </c>
      <c r="AG25" s="65" t="s">
        <v>322</v>
      </c>
      <c r="AH25" s="65" t="s">
        <v>290</v>
      </c>
      <c r="AJ25" s="65"/>
      <c r="AK25" s="65" t="s">
        <v>295</v>
      </c>
      <c r="AL25" s="65" t="s">
        <v>298</v>
      </c>
      <c r="AM25" s="65" t="s">
        <v>299</v>
      </c>
      <c r="AN25" s="65" t="s">
        <v>322</v>
      </c>
      <c r="AO25" s="65" t="s">
        <v>290</v>
      </c>
      <c r="AQ25" s="65"/>
      <c r="AR25" s="65" t="s">
        <v>320</v>
      </c>
      <c r="AS25" s="65" t="s">
        <v>297</v>
      </c>
      <c r="AT25" s="65" t="s">
        <v>323</v>
      </c>
      <c r="AU25" s="65" t="s">
        <v>301</v>
      </c>
      <c r="AV25" s="65" t="s">
        <v>291</v>
      </c>
      <c r="AX25" s="65"/>
      <c r="AY25" s="65" t="s">
        <v>337</v>
      </c>
      <c r="AZ25" s="65" t="s">
        <v>297</v>
      </c>
      <c r="BA25" s="65" t="s">
        <v>299</v>
      </c>
      <c r="BB25" s="65" t="s">
        <v>338</v>
      </c>
      <c r="BC25" s="65" t="s">
        <v>324</v>
      </c>
      <c r="BE25" s="65"/>
      <c r="BF25" s="65" t="s">
        <v>320</v>
      </c>
      <c r="BG25" s="65" t="s">
        <v>297</v>
      </c>
      <c r="BH25" s="65" t="s">
        <v>299</v>
      </c>
      <c r="BI25" s="65" t="s">
        <v>301</v>
      </c>
      <c r="BJ25" s="65" t="s">
        <v>290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78.625780000000006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3.0124490000000002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2.1173913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26.343392999999999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3.7857973999999999</v>
      </c>
      <c r="AJ26" s="65" t="s">
        <v>340</v>
      </c>
      <c r="AK26" s="65">
        <v>320</v>
      </c>
      <c r="AL26" s="65">
        <v>400</v>
      </c>
      <c r="AM26" s="65">
        <v>0</v>
      </c>
      <c r="AN26" s="65">
        <v>1000</v>
      </c>
      <c r="AO26" s="65">
        <v>639.21265000000005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12.192129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3.07016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0.48480970000000001</v>
      </c>
    </row>
    <row r="33" spans="1:68" x14ac:dyDescent="0.3">
      <c r="A33" s="70" t="s">
        <v>341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342</v>
      </c>
      <c r="B34" s="69"/>
      <c r="C34" s="69"/>
      <c r="D34" s="69"/>
      <c r="E34" s="69"/>
      <c r="F34" s="69"/>
      <c r="H34" s="69" t="s">
        <v>343</v>
      </c>
      <c r="I34" s="69"/>
      <c r="J34" s="69"/>
      <c r="K34" s="69"/>
      <c r="L34" s="69"/>
      <c r="M34" s="69"/>
      <c r="O34" s="69" t="s">
        <v>344</v>
      </c>
      <c r="P34" s="69"/>
      <c r="Q34" s="69"/>
      <c r="R34" s="69"/>
      <c r="S34" s="69"/>
      <c r="T34" s="69"/>
      <c r="V34" s="69" t="s">
        <v>345</v>
      </c>
      <c r="W34" s="69"/>
      <c r="X34" s="69"/>
      <c r="Y34" s="69"/>
      <c r="Z34" s="69"/>
      <c r="AA34" s="69"/>
      <c r="AC34" s="69" t="s">
        <v>346</v>
      </c>
      <c r="AD34" s="69"/>
      <c r="AE34" s="69"/>
      <c r="AF34" s="69"/>
      <c r="AG34" s="69"/>
      <c r="AH34" s="69"/>
      <c r="AJ34" s="69" t="s">
        <v>347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320</v>
      </c>
      <c r="C35" s="65" t="s">
        <v>298</v>
      </c>
      <c r="D35" s="65" t="s">
        <v>300</v>
      </c>
      <c r="E35" s="65" t="s">
        <v>322</v>
      </c>
      <c r="F35" s="65" t="s">
        <v>325</v>
      </c>
      <c r="H35" s="65"/>
      <c r="I35" s="65" t="s">
        <v>295</v>
      </c>
      <c r="J35" s="65" t="s">
        <v>297</v>
      </c>
      <c r="K35" s="65" t="s">
        <v>300</v>
      </c>
      <c r="L35" s="65" t="s">
        <v>348</v>
      </c>
      <c r="M35" s="65" t="s">
        <v>324</v>
      </c>
      <c r="O35" s="65"/>
      <c r="P35" s="65" t="s">
        <v>295</v>
      </c>
      <c r="Q35" s="65" t="s">
        <v>297</v>
      </c>
      <c r="R35" s="65" t="s">
        <v>321</v>
      </c>
      <c r="S35" s="65" t="s">
        <v>301</v>
      </c>
      <c r="T35" s="65" t="s">
        <v>290</v>
      </c>
      <c r="V35" s="65"/>
      <c r="W35" s="65" t="s">
        <v>320</v>
      </c>
      <c r="X35" s="65" t="s">
        <v>302</v>
      </c>
      <c r="Y35" s="65" t="s">
        <v>299</v>
      </c>
      <c r="Z35" s="65" t="s">
        <v>303</v>
      </c>
      <c r="AA35" s="65" t="s">
        <v>291</v>
      </c>
      <c r="AC35" s="65"/>
      <c r="AD35" s="65" t="s">
        <v>319</v>
      </c>
      <c r="AE35" s="65" t="s">
        <v>297</v>
      </c>
      <c r="AF35" s="65" t="s">
        <v>299</v>
      </c>
      <c r="AG35" s="65" t="s">
        <v>301</v>
      </c>
      <c r="AH35" s="65" t="s">
        <v>290</v>
      </c>
      <c r="AJ35" s="65"/>
      <c r="AK35" s="65" t="s">
        <v>295</v>
      </c>
      <c r="AL35" s="65" t="s">
        <v>297</v>
      </c>
      <c r="AM35" s="65" t="s">
        <v>321</v>
      </c>
      <c r="AN35" s="65" t="s">
        <v>301</v>
      </c>
      <c r="AO35" s="65" t="s">
        <v>291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545.59519999999998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1946.7113999999999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7111.6289999999999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4226.9070000000002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76.202550000000002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158.83172999999999</v>
      </c>
    </row>
    <row r="43" spans="1:68" x14ac:dyDescent="0.3">
      <c r="A43" s="70" t="s">
        <v>349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350</v>
      </c>
      <c r="B44" s="69"/>
      <c r="C44" s="69"/>
      <c r="D44" s="69"/>
      <c r="E44" s="69"/>
      <c r="F44" s="69"/>
      <c r="H44" s="69" t="s">
        <v>351</v>
      </c>
      <c r="I44" s="69"/>
      <c r="J44" s="69"/>
      <c r="K44" s="69"/>
      <c r="L44" s="69"/>
      <c r="M44" s="69"/>
      <c r="O44" s="69" t="s">
        <v>352</v>
      </c>
      <c r="P44" s="69"/>
      <c r="Q44" s="69"/>
      <c r="R44" s="69"/>
      <c r="S44" s="69"/>
      <c r="T44" s="69"/>
      <c r="V44" s="69" t="s">
        <v>353</v>
      </c>
      <c r="W44" s="69"/>
      <c r="X44" s="69"/>
      <c r="Y44" s="69"/>
      <c r="Z44" s="69"/>
      <c r="AA44" s="69"/>
      <c r="AC44" s="69" t="s">
        <v>354</v>
      </c>
      <c r="AD44" s="69"/>
      <c r="AE44" s="69"/>
      <c r="AF44" s="69"/>
      <c r="AG44" s="69"/>
      <c r="AH44" s="69"/>
      <c r="AJ44" s="69" t="s">
        <v>355</v>
      </c>
      <c r="AK44" s="69"/>
      <c r="AL44" s="69"/>
      <c r="AM44" s="69"/>
      <c r="AN44" s="69"/>
      <c r="AO44" s="69"/>
      <c r="AQ44" s="69" t="s">
        <v>356</v>
      </c>
      <c r="AR44" s="69"/>
      <c r="AS44" s="69"/>
      <c r="AT44" s="69"/>
      <c r="AU44" s="69"/>
      <c r="AV44" s="69"/>
      <c r="AX44" s="69" t="s">
        <v>357</v>
      </c>
      <c r="AY44" s="69"/>
      <c r="AZ44" s="69"/>
      <c r="BA44" s="69"/>
      <c r="BB44" s="69"/>
      <c r="BC44" s="69"/>
      <c r="BE44" s="69" t="s">
        <v>358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295</v>
      </c>
      <c r="C45" s="65" t="s">
        <v>297</v>
      </c>
      <c r="D45" s="65" t="s">
        <v>300</v>
      </c>
      <c r="E45" s="65" t="s">
        <v>322</v>
      </c>
      <c r="F45" s="65" t="s">
        <v>291</v>
      </c>
      <c r="H45" s="65"/>
      <c r="I45" s="65" t="s">
        <v>295</v>
      </c>
      <c r="J45" s="65" t="s">
        <v>298</v>
      </c>
      <c r="K45" s="65" t="s">
        <v>300</v>
      </c>
      <c r="L45" s="65" t="s">
        <v>301</v>
      </c>
      <c r="M45" s="65" t="s">
        <v>324</v>
      </c>
      <c r="O45" s="65"/>
      <c r="P45" s="65" t="s">
        <v>337</v>
      </c>
      <c r="Q45" s="65" t="s">
        <v>302</v>
      </c>
      <c r="R45" s="65" t="s">
        <v>300</v>
      </c>
      <c r="S45" s="65" t="s">
        <v>301</v>
      </c>
      <c r="T45" s="65" t="s">
        <v>290</v>
      </c>
      <c r="V45" s="65"/>
      <c r="W45" s="65" t="s">
        <v>295</v>
      </c>
      <c r="X45" s="65" t="s">
        <v>297</v>
      </c>
      <c r="Y45" s="65" t="s">
        <v>321</v>
      </c>
      <c r="Z45" s="65" t="s">
        <v>348</v>
      </c>
      <c r="AA45" s="65" t="s">
        <v>324</v>
      </c>
      <c r="AC45" s="65"/>
      <c r="AD45" s="65" t="s">
        <v>319</v>
      </c>
      <c r="AE45" s="65" t="s">
        <v>298</v>
      </c>
      <c r="AF45" s="65" t="s">
        <v>299</v>
      </c>
      <c r="AG45" s="65" t="s">
        <v>322</v>
      </c>
      <c r="AH45" s="65" t="s">
        <v>290</v>
      </c>
      <c r="AJ45" s="65"/>
      <c r="AK45" s="65" t="s">
        <v>320</v>
      </c>
      <c r="AL45" s="65" t="s">
        <v>302</v>
      </c>
      <c r="AM45" s="65" t="s">
        <v>323</v>
      </c>
      <c r="AN45" s="65" t="s">
        <v>322</v>
      </c>
      <c r="AO45" s="65" t="s">
        <v>290</v>
      </c>
      <c r="AQ45" s="65"/>
      <c r="AR45" s="65" t="s">
        <v>296</v>
      </c>
      <c r="AS45" s="65" t="s">
        <v>297</v>
      </c>
      <c r="AT45" s="65" t="s">
        <v>321</v>
      </c>
      <c r="AU45" s="65" t="s">
        <v>301</v>
      </c>
      <c r="AV45" s="65" t="s">
        <v>291</v>
      </c>
      <c r="AX45" s="65"/>
      <c r="AY45" s="65" t="s">
        <v>320</v>
      </c>
      <c r="AZ45" s="65" t="s">
        <v>302</v>
      </c>
      <c r="BA45" s="65" t="s">
        <v>359</v>
      </c>
      <c r="BB45" s="65" t="s">
        <v>301</v>
      </c>
      <c r="BC45" s="65" t="s">
        <v>324</v>
      </c>
      <c r="BE45" s="65"/>
      <c r="BF45" s="65" t="s">
        <v>295</v>
      </c>
      <c r="BG45" s="65" t="s">
        <v>297</v>
      </c>
      <c r="BH45" s="65" t="s">
        <v>321</v>
      </c>
      <c r="BI45" s="65" t="s">
        <v>301</v>
      </c>
      <c r="BJ45" s="65" t="s">
        <v>324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20.073274999999999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18.790676000000001</v>
      </c>
      <c r="O46" s="65" t="s">
        <v>360</v>
      </c>
      <c r="P46" s="65">
        <v>600</v>
      </c>
      <c r="Q46" s="65">
        <v>800</v>
      </c>
      <c r="R46" s="65">
        <v>0</v>
      </c>
      <c r="S46" s="65">
        <v>10000</v>
      </c>
      <c r="T46" s="65">
        <v>902.68460000000005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5.4606978E-2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5.5803919999999998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148.49248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169.64427000000001</v>
      </c>
      <c r="AX46" s="65" t="s">
        <v>361</v>
      </c>
      <c r="AY46" s="65"/>
      <c r="AZ46" s="65"/>
      <c r="BA46" s="65"/>
      <c r="BB46" s="65"/>
      <c r="BC46" s="65"/>
      <c r="BE46" s="65" t="s">
        <v>362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56</v>
      </c>
      <c r="E2" s="61">
        <v>3428.0360999999998</v>
      </c>
      <c r="F2" s="61">
        <v>528.73820000000001</v>
      </c>
      <c r="G2" s="61">
        <v>73.511979999999994</v>
      </c>
      <c r="H2" s="61">
        <v>34.258803999999998</v>
      </c>
      <c r="I2" s="61">
        <v>39.253177999999998</v>
      </c>
      <c r="J2" s="61">
        <v>125.76455</v>
      </c>
      <c r="K2" s="61">
        <v>56.687798000000001</v>
      </c>
      <c r="L2" s="61">
        <v>69.076750000000004</v>
      </c>
      <c r="M2" s="61">
        <v>27.76803</v>
      </c>
      <c r="N2" s="61">
        <v>2.3901504999999998</v>
      </c>
      <c r="O2" s="61">
        <v>13.145220999999999</v>
      </c>
      <c r="P2" s="61">
        <v>1060.6014</v>
      </c>
      <c r="Q2" s="61">
        <v>33.435702999999997</v>
      </c>
      <c r="R2" s="61">
        <v>570.96450000000004</v>
      </c>
      <c r="S2" s="61">
        <v>136.71338</v>
      </c>
      <c r="T2" s="61">
        <v>5211.0137000000004</v>
      </c>
      <c r="U2" s="61">
        <v>7.3176810000000003</v>
      </c>
      <c r="V2" s="61">
        <v>26.432549999999999</v>
      </c>
      <c r="W2" s="61">
        <v>193.66800000000001</v>
      </c>
      <c r="X2" s="61">
        <v>78.625780000000006</v>
      </c>
      <c r="Y2" s="61">
        <v>3.0124490000000002</v>
      </c>
      <c r="Z2" s="61">
        <v>2.1173913</v>
      </c>
      <c r="AA2" s="61">
        <v>26.343392999999999</v>
      </c>
      <c r="AB2" s="61">
        <v>3.7857973999999999</v>
      </c>
      <c r="AC2" s="61">
        <v>639.21265000000005</v>
      </c>
      <c r="AD2" s="61">
        <v>12.192129</v>
      </c>
      <c r="AE2" s="61">
        <v>3.07016</v>
      </c>
      <c r="AF2" s="61">
        <v>0.48480970000000001</v>
      </c>
      <c r="AG2" s="61">
        <v>545.59519999999998</v>
      </c>
      <c r="AH2" s="61">
        <v>328.85167999999999</v>
      </c>
      <c r="AI2" s="61">
        <v>216.74350000000001</v>
      </c>
      <c r="AJ2" s="61">
        <v>1946.7113999999999</v>
      </c>
      <c r="AK2" s="61">
        <v>7111.6289999999999</v>
      </c>
      <c r="AL2" s="61">
        <v>76.202550000000002</v>
      </c>
      <c r="AM2" s="61">
        <v>4226.9070000000002</v>
      </c>
      <c r="AN2" s="61">
        <v>158.83172999999999</v>
      </c>
      <c r="AO2" s="61">
        <v>20.073274999999999</v>
      </c>
      <c r="AP2" s="61">
        <v>12.742634000000001</v>
      </c>
      <c r="AQ2" s="61">
        <v>7.330641</v>
      </c>
      <c r="AR2" s="61">
        <v>18.790676000000001</v>
      </c>
      <c r="AS2" s="61">
        <v>902.68460000000005</v>
      </c>
      <c r="AT2" s="61">
        <v>5.4606978E-2</v>
      </c>
      <c r="AU2" s="61">
        <v>5.5803919999999998</v>
      </c>
      <c r="AV2" s="61">
        <v>148.49248</v>
      </c>
      <c r="AW2" s="61">
        <v>169.64427000000001</v>
      </c>
      <c r="AX2" s="61">
        <v>0.12813849999999999</v>
      </c>
      <c r="AY2" s="61">
        <v>2.4251966</v>
      </c>
      <c r="AZ2" s="61">
        <v>438.88357999999999</v>
      </c>
      <c r="BA2" s="61">
        <v>64.716200000000001</v>
      </c>
      <c r="BB2" s="61">
        <v>19.536885999999999</v>
      </c>
      <c r="BC2" s="61">
        <v>24.688437</v>
      </c>
      <c r="BD2" s="61">
        <v>20.480978</v>
      </c>
      <c r="BE2" s="61">
        <v>1.536867</v>
      </c>
      <c r="BF2" s="61">
        <v>5.1998014000000001</v>
      </c>
      <c r="BG2" s="61">
        <v>4.5795576000000001E-4</v>
      </c>
      <c r="BH2" s="61">
        <v>5.8827304999999996E-4</v>
      </c>
      <c r="BI2" s="61">
        <v>1.0402708999999999E-3</v>
      </c>
      <c r="BJ2" s="61">
        <v>3.9867890000000003E-2</v>
      </c>
      <c r="BK2" s="61">
        <v>3.5227366999999997E-5</v>
      </c>
      <c r="BL2" s="61">
        <v>0.22592418</v>
      </c>
      <c r="BM2" s="61">
        <v>4.2390480000000004</v>
      </c>
      <c r="BN2" s="61">
        <v>1.0926213</v>
      </c>
      <c r="BO2" s="61">
        <v>64.940280000000001</v>
      </c>
      <c r="BP2" s="61">
        <v>11.625956</v>
      </c>
      <c r="BQ2" s="61">
        <v>19.352211</v>
      </c>
      <c r="BR2" s="61">
        <v>76.803280000000001</v>
      </c>
      <c r="BS2" s="61">
        <v>40.016677999999999</v>
      </c>
      <c r="BT2" s="61">
        <v>11.007603</v>
      </c>
      <c r="BU2" s="61">
        <v>4.2543485999999998E-2</v>
      </c>
      <c r="BV2" s="61">
        <v>0.14838315999999999</v>
      </c>
      <c r="BW2" s="61">
        <v>0.76150256000000005</v>
      </c>
      <c r="BX2" s="61">
        <v>2.0010759999999999</v>
      </c>
      <c r="BY2" s="61">
        <v>0.18916994000000001</v>
      </c>
      <c r="BZ2" s="61">
        <v>8.4942014999999998E-4</v>
      </c>
      <c r="CA2" s="61">
        <v>1.1978774999999999</v>
      </c>
      <c r="CB2" s="61">
        <v>7.7322364000000005E-2</v>
      </c>
      <c r="CC2" s="61">
        <v>0.31825405000000001</v>
      </c>
      <c r="CD2" s="61">
        <v>3.2357197000000002</v>
      </c>
      <c r="CE2" s="61">
        <v>5.0778485999999998E-2</v>
      </c>
      <c r="CF2" s="61">
        <v>0.83718926000000005</v>
      </c>
      <c r="CG2" s="61">
        <v>1.2449999E-6</v>
      </c>
      <c r="CH2" s="61">
        <v>7.4560970000000004E-2</v>
      </c>
      <c r="CI2" s="61">
        <v>6.3708406000000002E-3</v>
      </c>
      <c r="CJ2" s="61">
        <v>7.0160245999999997</v>
      </c>
      <c r="CK2" s="61">
        <v>1.4171187999999999E-2</v>
      </c>
      <c r="CL2" s="61">
        <v>0.74762700000000004</v>
      </c>
      <c r="CM2" s="61">
        <v>3.8727762999999999</v>
      </c>
      <c r="CN2" s="61">
        <v>4057.5214999999998</v>
      </c>
      <c r="CO2" s="61">
        <v>6782.8549999999996</v>
      </c>
      <c r="CP2" s="61">
        <v>3925.1691999999998</v>
      </c>
      <c r="CQ2" s="61">
        <v>1503.173</v>
      </c>
      <c r="CR2" s="61">
        <v>779.98230000000001</v>
      </c>
      <c r="CS2" s="61">
        <v>825.81695999999999</v>
      </c>
      <c r="CT2" s="61">
        <v>3887.9158000000002</v>
      </c>
      <c r="CU2" s="61">
        <v>2224.4335999999998</v>
      </c>
      <c r="CV2" s="61">
        <v>2646.7935000000002</v>
      </c>
      <c r="CW2" s="61">
        <v>2489.3065999999999</v>
      </c>
      <c r="CX2" s="61">
        <v>752.46356000000003</v>
      </c>
      <c r="CY2" s="61">
        <v>5312.1059999999998</v>
      </c>
      <c r="CZ2" s="61">
        <v>2335.6423</v>
      </c>
      <c r="DA2" s="61">
        <v>5768.9679999999998</v>
      </c>
      <c r="DB2" s="61">
        <v>5911.9380000000001</v>
      </c>
      <c r="DC2" s="61">
        <v>7647.4413999999997</v>
      </c>
      <c r="DD2" s="61">
        <v>12424.254000000001</v>
      </c>
      <c r="DE2" s="61">
        <v>2732.2040000000002</v>
      </c>
      <c r="DF2" s="61">
        <v>6633.4160000000002</v>
      </c>
      <c r="DG2" s="61">
        <v>2816.6226000000001</v>
      </c>
      <c r="DH2" s="61">
        <v>170.98067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64.716200000000001</v>
      </c>
      <c r="B6">
        <f>BB2</f>
        <v>19.536885999999999</v>
      </c>
      <c r="C6">
        <f>BC2</f>
        <v>24.688437</v>
      </c>
      <c r="D6">
        <f>BD2</f>
        <v>20.480978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23615</v>
      </c>
      <c r="C2" s="56">
        <f ca="1">YEAR(TODAY())-YEAR(B2)+IF(TODAY()&gt;=DATE(YEAR(TODAY()),MONTH(B2),DAY(B2)),0,-1)</f>
        <v>56</v>
      </c>
      <c r="E2" s="52">
        <v>165.1</v>
      </c>
      <c r="F2" s="53" t="s">
        <v>39</v>
      </c>
      <c r="G2" s="52">
        <v>65.7</v>
      </c>
      <c r="H2" s="51" t="s">
        <v>41</v>
      </c>
      <c r="I2" s="72">
        <f>ROUND(G3/E3^2,1)</f>
        <v>24.1</v>
      </c>
    </row>
    <row r="3" spans="1:9" x14ac:dyDescent="0.3">
      <c r="E3" s="51">
        <f>E2/100</f>
        <v>1.651</v>
      </c>
      <c r="F3" s="51" t="s">
        <v>40</v>
      </c>
      <c r="G3" s="51">
        <f>G2</f>
        <v>65.7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44040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이덕용, ID : H1800032)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11월 13일 11:22:43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topLeftCell="A22" zoomScaleNormal="100" zoomScaleSheetLayoutView="100" zoomScalePageLayoutView="10" workbookViewId="0">
      <selection activeCell="C37" sqref="C37:S3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44040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56</v>
      </c>
      <c r="G12" s="137"/>
      <c r="H12" s="137"/>
      <c r="I12" s="137"/>
      <c r="K12" s="128">
        <f>'개인정보 및 신체계측 입력'!E2</f>
        <v>165.1</v>
      </c>
      <c r="L12" s="129"/>
      <c r="M12" s="122">
        <f>'개인정보 및 신체계측 입력'!G2</f>
        <v>65.7</v>
      </c>
      <c r="N12" s="123"/>
      <c r="O12" s="118" t="s">
        <v>271</v>
      </c>
      <c r="P12" s="112"/>
      <c r="Q12" s="115">
        <f>'개인정보 및 신체계측 입력'!I2</f>
        <v>24.1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이덕용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72.626999999999995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10.098000000000001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17.274999999999999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0.8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11</v>
      </c>
      <c r="L71" s="36" t="s">
        <v>53</v>
      </c>
      <c r="M71" s="36">
        <f>ROUND('DRIs DATA'!K8,1)</f>
        <v>4.8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76.13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220.27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78.63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252.39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68.2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474.11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200.73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2020-11-13T06:53:58Z</cp:lastPrinted>
  <dcterms:created xsi:type="dcterms:W3CDTF">2015-06-13T08:19:18Z</dcterms:created>
  <dcterms:modified xsi:type="dcterms:W3CDTF">2020-11-13T06:54:02Z</dcterms:modified>
</cp:coreProperties>
</file>