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<sst xmlns="http://schemas.openxmlformats.org/spreadsheetml/2006/main" count="692" uniqueCount="337">
  <si>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</si>
  <si>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</si>
  <si>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</si>
  <si>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</si>
  <si>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</si>
  <si>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</si>
  <si>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</si>
  <si>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</si>
  <si>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</si>
  <si>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</si>
  <si>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</si>
  <si>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</si>
  <si>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</si>
  <si>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</si>
  <si>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</si>
  <si>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</si>
  <si>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</si>
  <si>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</si>
  <si>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</si>
  <si>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</si>
  <si>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</si>
  <si>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</si>
  <si>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</si>
  <si>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</si>
  <si>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</si>
  <si>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</si>
  <si>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</si>
  <si>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</si>
  <si>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</si>
  <si>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</si>
  <si>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</si>
  <si>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</si>
  <si>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</si>
  <si>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</si>
  <si>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</si>
  <si>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</si>
  <si>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</si>
  <si>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</si>
  <si>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</si>
  <si>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</si>
  <si>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</si>
  <si>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</si>
  <si>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</si>
  <si>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</si>
  <si>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</si>
  <si>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</si>
  <si>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</si>
  <si>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</si>
  <si>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</si>
  <si>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</si>
  <si>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</si>
  <si>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</si>
  <si>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</si>
  <si>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</si>
  <si>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</si>
  <si>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</si>
  <si>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</si>
  <si>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</si>
  <si>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</si>
  <si>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</si>
  <si>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</si>
  <si>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</si>
  <si>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</si>
  <si>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</si>
  <si>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</si>
  <si>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</si>
  <si>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</si>
  <si>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</si>
  <si>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</si>
  <si>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</si>
  <si>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</si>
  <si>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</si>
  <si>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</si>
  <si>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</si>
  <si>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</si>
  <si>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</si>
  <si>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</si>
  <si>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</si>
  <si>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</si>
  <si>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</si>
  <si>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</si>
  <si>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</si>
  <si>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</si>
  <si>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</si>
  <si>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</si>
  <si>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</si>
  <si>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</si>
  <si>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</si>
  <si>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</si>
  <si>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</si>
  <si>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</si>
  <si>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</si>
  <si>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</si>
  <si>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</si>
  <si>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</si>
  <si>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</si>
  <si>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</si>
  <si>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</si>
  <si>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</si>
  <si>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</si>
  <si>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</si>
  <si>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</si>
  <si>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</si>
  <si>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</si>
  <si>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</si>
  <si>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</si>
  <si>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</si>
  <si>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</si>
  <si>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</si>
  <si>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</si>
  <si>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</si>
  <si>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</si>
  <si>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</si>
  <si>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</si>
  <si>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</si>
  <si>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</si>
  <si>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</si>
  <si>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</si>
  <si>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</si>
  <si>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</si>
  <si>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</si>
  <si>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</si>
  <si>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</si>
  <si>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</si>
  <si>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</si>
  <si>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</si>
  <si>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</si>
  <si>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</si>
  <si>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</si>
  <si>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</si>
  <si>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</si>
  <si>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</si>
  <si>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</si>
  <si>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</si>
  <si>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</si>
  <si>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</si>
  <si>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</si>
  <si>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</si>
  <si>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</si>
  <si>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</si>
  <si>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</si>
  <si>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</si>
  <si>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</si>
  <si>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</si>
  <si>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</si>
  <si>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</si>
  <si>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</si>
  <si>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</si>
  <si>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</si>
  <si>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</si>
  <si>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</si>
  <si>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</si>
  <si>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</si>
  <si>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</si>
  <si>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</si>
  <si>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</si>
  <si>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</si>
  <si>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</si>
  <si>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</si>
  <si>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</si>
  <si>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</si>
  <si>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</si>
  <si>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</si>
  <si>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</si>
  <si>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</si>
  <si>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</si>
  <si>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</si>
  <si>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</si>
  <si>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</si>
  <si>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</si>
  <si>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</si>
  <si>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</si>
  <si>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</si>
  <si>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</si>
  <si>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</si>
  <si>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</si>
  <si>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</si>
  <si>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</si>
  <si>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</si>
  <si>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</si>
  <si>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</si>
  <si>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</si>
  <si>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</si>
  <si>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</si>
  <si>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</si>
  <si>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</si>
  <si>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</si>
  <si>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</si>
  <si>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</si>
  <si>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</si>
  <si>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</si>
  <si>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</si>
  <si>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</si>
  <si>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</si>
  <si>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</si>
  <si>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</si>
  <si>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</si>
  <si>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</si>
  <si>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</si>
  <si>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</si>
  <si>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</si>
  <si>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</si>
  <si>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</si>
  <si>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</si>
  <si>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</si>
  <si>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</si>
  <si>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</si>
  <si>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</si>
  <si>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</si>
  <si>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</si>
  <si>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</si>
  <si>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</si>
  <si>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</si>
  <si>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</si>
  <si>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</si>
  <si>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</si>
  <si>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</si>
  <si>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</si>
  <si>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</si>
  <si>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</si>
  <si>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</si>
  <si>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</si>
  <si>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</si>
  <si>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</si>
  <si>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</si>
  <si>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</si>
  <si>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</si>
  <si>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</si>
  <si>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</si>
  <si>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</si>
  <si>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</si>
  <si>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</si>
  <si>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</si>
  <si>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</si>
  <si>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</si>
  <si>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</si>
  <si>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</si>
  <si>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</si>
  <si>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</si>
  <si>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</si>
  <si>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</si>
  <si>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</si>
  <si>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</si>
  <si>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</si>
  <si>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</si>
  <si>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</si>
  <si>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</si>
  <si>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</si>
  <si>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</si>
  <si>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</si>
  <si>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</si>
  <si>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</si>
  <si>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</si>
  <si>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</si>
  <si>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</si>
  <si>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</si>
  <si>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</si>
  <si>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</si>
  <si>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</si>
  <si>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</si>
  <si>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</si>
  <si>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</si>
  <si>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</si>
  <si>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</si>
  <si>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</si>
  <si>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</si>
  <si>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</si>
  <si>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</si>
  <si>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</si>
  <si>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</si>
  <si>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</si>
  <si>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</si>
  <si>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</si>
  <si>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</si>
  <si>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</si>
  <si>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</si>
  <si>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</si>
  <si>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</si>
  <si>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평균필요량</t>
    <phoneticPr fontId="1" type="noConversion"/>
  </si>
  <si>
    <t>충분섭취량</t>
    <phoneticPr fontId="1" type="noConversion"/>
  </si>
  <si>
    <t>엽산</t>
    <phoneticPr fontId="1" type="noConversion"/>
  </si>
  <si>
    <t>비타민B12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</si>
  <si>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</si>
  <si>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</si>
  <si>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</si>
  <si>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</si>
  <si>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</si>
  <si>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</si>
  <si>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M</t>
  </si>
  <si>
    <t>열량영양소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</si>
  <si>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</si>
  <si>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</si>
  <si>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</si>
  <si>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</si>
  <si>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</si>
  <si>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</si>
  <si>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</si>
  <si>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</si>
  <si>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</si>
  <si>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</si>
  <si>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</si>
  <si>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</si>
  <si>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</si>
  <si>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</si>
  <si>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</si>
  <si>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</si>
  <si>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</si>
  <si>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</si>
  <si>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</si>
  <si>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</si>
  <si>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</si>
  <si>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H1800033</t>
  </si>
  <si>
    <t>백창현</t>
  </si>
  <si>
    <t>(설문지 : FFQ 95문항 설문지, 사용자 : 백창현, ID : H1800033)</t>
  </si>
  <si>
    <t>출력시각</t>
    <phoneticPr fontId="1" type="noConversion"/>
  </si>
  <si>
    <t>2020년 11월 13일 11:17:22</t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</si>
  <si>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</si>
  <si>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</si>
  <si>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</si>
  <si>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</si>
  <si>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</si>
  <si>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수용성 비타민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</si>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</sst>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72.74221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8886944"/>
        <c:axId val="348889688"/>
      </c:barChart>
      <c:catAx>
        <c:axId val="34888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889688"/>
        <c:crosses val="autoZero"/>
        <c:auto val="1"/>
        <c:lblAlgn val="ctr"/>
        <c:lblOffset val="100"/>
        <c:noMultiLvlLbl val="0"/>
      </c:catAx>
      <c:valAx>
        <c:axId val="34888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888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2.3458014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430736"/>
        <c:axId val="420677320"/>
      </c:barChart>
      <c:catAx>
        <c:axId val="42043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677320"/>
        <c:crosses val="autoZero"/>
        <c:auto val="1"/>
        <c:lblAlgn val="ctr"/>
        <c:lblOffset val="100"/>
        <c:noMultiLvlLbl val="0"/>
      </c:catAx>
      <c:valAx>
        <c:axId val="42067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43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2.9462983999999999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679672"/>
        <c:axId val="420677712"/>
      </c:barChart>
      <c:catAx>
        <c:axId val="42067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677712"/>
        <c:crosses val="autoZero"/>
        <c:auto val="1"/>
        <c:lblAlgn val="ctr"/>
        <c:lblOffset val="100"/>
        <c:noMultiLvlLbl val="0"/>
      </c:catAx>
      <c:valAx>
        <c:axId val="42067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67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1459.1637000000001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676928"/>
        <c:axId val="420681240"/>
      </c:barChart>
      <c:catAx>
        <c:axId val="42067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681240"/>
        <c:crosses val="autoZero"/>
        <c:auto val="1"/>
        <c:lblAlgn val="ctr"/>
        <c:lblOffset val="100"/>
        <c:noMultiLvlLbl val="0"/>
      </c:catAx>
      <c:valAx>
        <c:axId val="420681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67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4443.4170000000004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676536"/>
        <c:axId val="420679280"/>
      </c:barChart>
      <c:catAx>
        <c:axId val="420676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679280"/>
        <c:crosses val="autoZero"/>
        <c:auto val="1"/>
        <c:lblAlgn val="ctr"/>
        <c:lblOffset val="100"/>
        <c:noMultiLvlLbl val="0"/>
      </c:catAx>
      <c:valAx>
        <c:axId val="4206792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67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196.52536000000001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680456"/>
        <c:axId val="420683200"/>
      </c:barChart>
      <c:catAx>
        <c:axId val="42068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683200"/>
        <c:crosses val="autoZero"/>
        <c:auto val="1"/>
        <c:lblAlgn val="ctr"/>
        <c:lblOffset val="100"/>
        <c:noMultiLvlLbl val="0"/>
      </c:catAx>
      <c:valAx>
        <c:axId val="42068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68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197.50127000000001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682416"/>
        <c:axId val="420678496"/>
      </c:barChart>
      <c:catAx>
        <c:axId val="42068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678496"/>
        <c:crosses val="autoZero"/>
        <c:auto val="1"/>
        <c:lblAlgn val="ctr"/>
        <c:lblOffset val="100"/>
        <c:noMultiLvlLbl val="0"/>
      </c:catAx>
      <c:valAx>
        <c:axId val="42067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68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12.170189000000001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682808"/>
        <c:axId val="420683592"/>
      </c:barChart>
      <c:catAx>
        <c:axId val="42068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683592"/>
        <c:crosses val="autoZero"/>
        <c:auto val="1"/>
        <c:lblAlgn val="ctr"/>
        <c:lblOffset val="100"/>
        <c:noMultiLvlLbl val="0"/>
      </c:catAx>
      <c:valAx>
        <c:axId val="420683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68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918.50909999999999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78280"/>
        <c:axId val="421073576"/>
      </c:barChart>
      <c:catAx>
        <c:axId val="42107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73576"/>
        <c:crosses val="autoZero"/>
        <c:auto val="1"/>
        <c:lblAlgn val="ctr"/>
        <c:lblOffset val="100"/>
        <c:noMultiLvlLbl val="0"/>
      </c:catAx>
      <c:valAx>
        <c:axId val="4210735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7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7.4694890000000002E-3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75536"/>
        <c:axId val="421071616"/>
      </c:barChart>
      <c:catAx>
        <c:axId val="42107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71616"/>
        <c:crosses val="autoZero"/>
        <c:auto val="1"/>
        <c:lblAlgn val="ctr"/>
        <c:lblOffset val="100"/>
        <c:noMultiLvlLbl val="0"/>
      </c:catAx>
      <c:valAx>
        <c:axId val="42107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7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4.9898094999999998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77104"/>
        <c:axId val="421075928"/>
      </c:barChart>
      <c:catAx>
        <c:axId val="42107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75928"/>
        <c:crosses val="autoZero"/>
        <c:auto val="1"/>
        <c:lblAlgn val="ctr"/>
        <c:lblOffset val="100"/>
        <c:noMultiLvlLbl val="0"/>
      </c:catAx>
      <c:valAx>
        <c:axId val="421075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7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35.987175000000001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8886552"/>
        <c:axId val="348890080"/>
      </c:barChart>
      <c:catAx>
        <c:axId val="34888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890080"/>
        <c:crosses val="autoZero"/>
        <c:auto val="1"/>
        <c:lblAlgn val="ctr"/>
        <c:lblOffset val="100"/>
        <c:noMultiLvlLbl val="0"/>
      </c:catAx>
      <c:valAx>
        <c:axId val="348890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888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268.84012000000001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72400"/>
        <c:axId val="421070832"/>
      </c:barChart>
      <c:catAx>
        <c:axId val="42107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70832"/>
        <c:crosses val="autoZero"/>
        <c:auto val="1"/>
        <c:lblAlgn val="ctr"/>
        <c:lblOffset val="100"/>
        <c:noMultiLvlLbl val="0"/>
      </c:catAx>
      <c:valAx>
        <c:axId val="42107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7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75.630690000000001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76320"/>
        <c:axId val="421077496"/>
      </c:barChart>
      <c:catAx>
        <c:axId val="42107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77496"/>
        <c:crosses val="autoZero"/>
        <c:auto val="1"/>
        <c:lblAlgn val="ctr"/>
        <c:lblOffset val="100"/>
        <c:noMultiLvlLbl val="0"/>
      </c:catAx>
      <c:valAx>
        <c:axId val="42107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10.586</c:v>
                </c:pt>
                <c:pt idx="1">
                  <c:v>27.795999999999999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1072008"/>
        <c:axId val="421071224"/>
      </c:barChart>
      <c:catAx>
        <c:axId val="42107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71224"/>
        <c:crosses val="autoZero"/>
        <c:auto val="1"/>
        <c:lblAlgn val="ctr"/>
        <c:lblOffset val="100"/>
        <c:noMultiLvlLbl val="0"/>
      </c:catAx>
      <c:valAx>
        <c:axId val="42107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7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9.4395629999999997</c:v>
                </c:pt>
                <c:pt idx="1">
                  <c:v>9.426615</c:v>
                </c:pt>
                <c:pt idx="2">
                  <c:v>18.152014000000001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978.21749999999997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74360"/>
        <c:axId val="421722488"/>
      </c:barChart>
      <c:catAx>
        <c:axId val="42107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722488"/>
        <c:crosses val="autoZero"/>
        <c:auto val="1"/>
        <c:lblAlgn val="ctr"/>
        <c:lblOffset val="100"/>
        <c:noMultiLvlLbl val="0"/>
      </c:catAx>
      <c:valAx>
        <c:axId val="421722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7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26.664818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727584"/>
        <c:axId val="421729544"/>
      </c:barChart>
      <c:catAx>
        <c:axId val="42172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729544"/>
        <c:crosses val="autoZero"/>
        <c:auto val="1"/>
        <c:lblAlgn val="ctr"/>
        <c:lblOffset val="100"/>
        <c:noMultiLvlLbl val="0"/>
      </c:catAx>
      <c:valAx>
        <c:axId val="42172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7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78.08</c:v>
                </c:pt>
                <c:pt idx="1">
                  <c:v>7.0519999999999996</c:v>
                </c:pt>
                <c:pt idx="2">
                  <c:v>14.868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1723272"/>
        <c:axId val="421722880"/>
      </c:barChart>
      <c:catAx>
        <c:axId val="42172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722880"/>
        <c:crosses val="autoZero"/>
        <c:auto val="1"/>
        <c:lblAlgn val="ctr"/>
        <c:lblOffset val="100"/>
        <c:noMultiLvlLbl val="0"/>
      </c:catAx>
      <c:valAx>
        <c:axId val="42172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72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2194.1626000000001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729152"/>
        <c:axId val="421724840"/>
      </c:barChart>
      <c:catAx>
        <c:axId val="42172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724840"/>
        <c:crosses val="autoZero"/>
        <c:auto val="1"/>
        <c:lblAlgn val="ctr"/>
        <c:lblOffset val="100"/>
        <c:noMultiLvlLbl val="0"/>
      </c:catAx>
      <c:valAx>
        <c:axId val="421724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72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165.50156999999999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726408"/>
        <c:axId val="421725232"/>
      </c:barChart>
      <c:catAx>
        <c:axId val="42172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725232"/>
        <c:crosses val="autoZero"/>
        <c:auto val="1"/>
        <c:lblAlgn val="ctr"/>
        <c:lblOffset val="100"/>
        <c:noMultiLvlLbl val="0"/>
      </c:catAx>
      <c:valAx>
        <c:axId val="421725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72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718.9837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724056"/>
        <c:axId val="421724448"/>
      </c:barChart>
      <c:catAx>
        <c:axId val="42172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724448"/>
        <c:crosses val="autoZero"/>
        <c:auto val="1"/>
        <c:lblAlgn val="ctr"/>
        <c:lblOffset val="100"/>
        <c:noMultiLvlLbl val="0"/>
      </c:catAx>
      <c:valAx>
        <c:axId val="42172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72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1.5794832999999999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8888904"/>
        <c:axId val="348887728"/>
      </c:barChart>
      <c:catAx>
        <c:axId val="34888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887728"/>
        <c:crosses val="autoZero"/>
        <c:auto val="1"/>
        <c:lblAlgn val="ctr"/>
        <c:lblOffset val="100"/>
        <c:noMultiLvlLbl val="0"/>
      </c:catAx>
      <c:valAx>
        <c:axId val="34888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888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9781.01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727976"/>
        <c:axId val="421728368"/>
      </c:barChart>
      <c:catAx>
        <c:axId val="42172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728368"/>
        <c:crosses val="autoZero"/>
        <c:auto val="1"/>
        <c:lblAlgn val="ctr"/>
        <c:lblOffset val="100"/>
        <c:noMultiLvlLbl val="0"/>
      </c:catAx>
      <c:valAx>
        <c:axId val="42172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72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21.034782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217512"/>
        <c:axId val="422218688"/>
      </c:barChart>
      <c:catAx>
        <c:axId val="42221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218688"/>
        <c:crosses val="autoZero"/>
        <c:auto val="1"/>
        <c:lblAlgn val="ctr"/>
        <c:lblOffset val="100"/>
        <c:noMultiLvlLbl val="0"/>
      </c:catAx>
      <c:valAx>
        <c:axId val="42221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21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1.9614217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218296"/>
        <c:axId val="422219472"/>
      </c:barChart>
      <c:catAx>
        <c:axId val="42221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219472"/>
        <c:crosses val="autoZero"/>
        <c:auto val="1"/>
        <c:lblAlgn val="ctr"/>
        <c:lblOffset val="100"/>
        <c:noMultiLvlLbl val="0"/>
      </c:catAx>
      <c:valAx>
        <c:axId val="42221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21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234.31018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432304"/>
        <c:axId val="420431912"/>
      </c:barChart>
      <c:catAx>
        <c:axId val="42043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431912"/>
        <c:crosses val="autoZero"/>
        <c:auto val="1"/>
        <c:lblAlgn val="ctr"/>
        <c:lblOffset val="100"/>
        <c:noMultiLvlLbl val="0"/>
      </c:catAx>
      <c:valAx>
        <c:axId val="42043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43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1.4723212999999999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425640"/>
        <c:axId val="420428384"/>
      </c:barChart>
      <c:catAx>
        <c:axId val="42042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428384"/>
        <c:crosses val="autoZero"/>
        <c:auto val="1"/>
        <c:lblAlgn val="ctr"/>
        <c:lblOffset val="100"/>
        <c:noMultiLvlLbl val="0"/>
      </c:catAx>
      <c:valAx>
        <c:axId val="420428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42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20.443455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426032"/>
        <c:axId val="420426424"/>
      </c:barChart>
      <c:catAx>
        <c:axId val="42042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426424"/>
        <c:crosses val="autoZero"/>
        <c:auto val="1"/>
        <c:lblAlgn val="ctr"/>
        <c:lblOffset val="100"/>
        <c:noMultiLvlLbl val="0"/>
      </c:catAx>
      <c:valAx>
        <c:axId val="420426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42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1.9614217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431520"/>
        <c:axId val="420431128"/>
      </c:barChart>
      <c:catAx>
        <c:axId val="4204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431128"/>
        <c:crosses val="autoZero"/>
        <c:auto val="1"/>
        <c:lblAlgn val="ctr"/>
        <c:lblOffset val="100"/>
        <c:noMultiLvlLbl val="0"/>
      </c:catAx>
      <c:valAx>
        <c:axId val="42043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4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834.08019999999999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427992"/>
        <c:axId val="420428776"/>
      </c:barChart>
      <c:catAx>
        <c:axId val="42042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428776"/>
        <c:crosses val="autoZero"/>
        <c:auto val="1"/>
        <c:lblAlgn val="ctr"/>
        <c:lblOffset val="100"/>
        <c:noMultiLvlLbl val="0"/>
      </c:catAx>
      <c:valAx>
        <c:axId val="42042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42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9.5147720000000007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0426816"/>
        <c:axId val="420429168"/>
      </c:barChart>
      <c:catAx>
        <c:axId val="42042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429168"/>
        <c:crosses val="autoZero"/>
        <c:auto val="1"/>
        <c:lblAlgn val="ctr"/>
        <c:lblOffset val="100"/>
        <c:noMultiLvlLbl val="0"/>
      </c:catAx>
      <c:valAx>
        <c:axId val="42042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04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58587" y="32877070"/>
          <a:ext cx="320855" cy="1278916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42451" y="32970750"/>
          <a:ext cx="316958" cy="1554750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8028" y="42214021"/>
          <a:ext cx="3635385" cy="4847762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9015" y="45549364"/>
          <a:ext cx="273618" cy="1271121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84203" y="45444750"/>
          <a:ext cx="267884" cy="1554750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백창현, ID : H1800033)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13일 11:17:22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2194.1626000000001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72.74221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35.987175000000001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78.08</v>
      </c>
      <c r="G8" s="59">
        <f>'DRIs DATA 입력'!G8</f>
        <v>7.0519999999999996</v>
      </c>
      <c r="H8" s="59">
        <f>'DRIs DATA 입력'!H8</f>
        <v>14.868</v>
      </c>
      <c r="I8" s="46"/>
      <c r="J8" s="59" t="s">
        <v>216</v>
      </c>
      <c r="K8" s="59">
        <f>'DRIs DATA 입력'!K8</f>
        <v>10.586</v>
      </c>
      <c r="L8" s="59">
        <f>'DRIs DATA 입력'!L8</f>
        <v>27.795999999999999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978.21749999999997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26.664818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1.5794832999999999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234.31018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165.50156999999999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2.2846527000000001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1.4723212999999999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20.443455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1.9614217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834.08019999999999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9.5147720000000007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2.3458014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2.9462983999999999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718.9837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1459.1637000000001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9781.01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4443.4170000000004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196.52536000000001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197.50127000000001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21.034782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12.170189000000001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918.50909999999999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7.4694890000000002E-3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4.9898094999999998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268.84012000000001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75.630690000000001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313</v>
      </c>
      <c r="G1" s="62" t="s">
        <v>314</v>
      </c>
      <c r="H1" s="61" t="s">
        <v>315</v>
      </c>
    </row>
    <row r="3" spans="1:27" x14ac:dyDescent="0.3">
      <c r="A3" s="71" t="s">
        <v>316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289</v>
      </c>
      <c r="F4" s="67"/>
      <c r="G4" s="67"/>
      <c r="H4" s="68"/>
      <c r="J4" s="66" t="s">
        <v>317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318</v>
      </c>
      <c r="V4" s="69"/>
      <c r="W4" s="69"/>
      <c r="X4" s="69"/>
      <c r="Y4" s="69"/>
      <c r="Z4" s="69"/>
    </row>
    <row r="5" spans="1:27" x14ac:dyDescent="0.3">
      <c r="A5" s="65"/>
      <c r="B5" s="65" t="s">
        <v>319</v>
      </c>
      <c r="C5" s="65" t="s">
        <v>290</v>
      </c>
      <c r="E5" s="65"/>
      <c r="F5" s="65" t="s">
        <v>50</v>
      </c>
      <c r="G5" s="65" t="s">
        <v>291</v>
      </c>
      <c r="H5" s="65" t="s">
        <v>46</v>
      </c>
      <c r="J5" s="65"/>
      <c r="K5" s="65" t="s">
        <v>320</v>
      </c>
      <c r="L5" s="65" t="s">
        <v>292</v>
      </c>
      <c r="N5" s="65"/>
      <c r="O5" s="65" t="s">
        <v>278</v>
      </c>
      <c r="P5" s="65" t="s">
        <v>293</v>
      </c>
      <c r="Q5" s="65" t="s">
        <v>279</v>
      </c>
      <c r="R5" s="65" t="s">
        <v>294</v>
      </c>
      <c r="S5" s="65" t="s">
        <v>290</v>
      </c>
      <c r="U5" s="65"/>
      <c r="V5" s="65" t="s">
        <v>278</v>
      </c>
      <c r="W5" s="65" t="s">
        <v>293</v>
      </c>
      <c r="X5" s="65" t="s">
        <v>279</v>
      </c>
      <c r="Y5" s="65" t="s">
        <v>294</v>
      </c>
      <c r="Z5" s="65" t="s">
        <v>290</v>
      </c>
    </row>
    <row r="6" spans="1:27" x14ac:dyDescent="0.3">
      <c r="A6" s="65" t="s">
        <v>277</v>
      </c>
      <c r="B6" s="65">
        <v>2000</v>
      </c>
      <c r="C6" s="65">
        <v>2194.1626000000001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296</v>
      </c>
      <c r="O6" s="65">
        <v>45</v>
      </c>
      <c r="P6" s="65">
        <v>55</v>
      </c>
      <c r="Q6" s="65">
        <v>0</v>
      </c>
      <c r="R6" s="65">
        <v>0</v>
      </c>
      <c r="S6" s="65">
        <v>72.74221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35.987175000000001</v>
      </c>
    </row>
    <row r="7" spans="1:27" x14ac:dyDescent="0.3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3">
      <c r="E8" s="65" t="s">
        <v>299</v>
      </c>
      <c r="F8" s="65">
        <v>78.08</v>
      </c>
      <c r="G8" s="65">
        <v>7.0519999999999996</v>
      </c>
      <c r="H8" s="65">
        <v>14.868</v>
      </c>
      <c r="J8" s="65" t="s">
        <v>299</v>
      </c>
      <c r="K8" s="65">
        <v>10.586</v>
      </c>
      <c r="L8" s="65">
        <v>27.795999999999999</v>
      </c>
    </row>
    <row r="13" spans="1:27" x14ac:dyDescent="0.3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301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278</v>
      </c>
      <c r="C15" s="65" t="s">
        <v>293</v>
      </c>
      <c r="D15" s="65" t="s">
        <v>279</v>
      </c>
      <c r="E15" s="65" t="s">
        <v>294</v>
      </c>
      <c r="F15" s="65" t="s">
        <v>290</v>
      </c>
      <c r="H15" s="65"/>
      <c r="I15" s="65" t="s">
        <v>278</v>
      </c>
      <c r="J15" s="65" t="s">
        <v>293</v>
      </c>
      <c r="K15" s="65" t="s">
        <v>279</v>
      </c>
      <c r="L15" s="65" t="s">
        <v>294</v>
      </c>
      <c r="M15" s="65" t="s">
        <v>290</v>
      </c>
      <c r="O15" s="65"/>
      <c r="P15" s="65" t="s">
        <v>278</v>
      </c>
      <c r="Q15" s="65" t="s">
        <v>293</v>
      </c>
      <c r="R15" s="65" t="s">
        <v>279</v>
      </c>
      <c r="S15" s="65" t="s">
        <v>294</v>
      </c>
      <c r="T15" s="65" t="s">
        <v>290</v>
      </c>
      <c r="V15" s="65"/>
      <c r="W15" s="65" t="s">
        <v>278</v>
      </c>
      <c r="X15" s="65" t="s">
        <v>293</v>
      </c>
      <c r="Y15" s="65" t="s">
        <v>279</v>
      </c>
      <c r="Z15" s="65" t="s">
        <v>294</v>
      </c>
      <c r="AA15" s="65" t="s">
        <v>290</v>
      </c>
    </row>
    <row r="16" spans="1:27" x14ac:dyDescent="0.3">
      <c r="A16" s="65" t="s">
        <v>305</v>
      </c>
      <c r="B16" s="65">
        <v>500</v>
      </c>
      <c r="C16" s="65">
        <v>700</v>
      </c>
      <c r="D16" s="65">
        <v>0</v>
      </c>
      <c r="E16" s="65">
        <v>3000</v>
      </c>
      <c r="F16" s="65">
        <v>978.21749999999997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26.664818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1.5794832999999999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234.31018</v>
      </c>
    </row>
    <row r="23" spans="1:62" x14ac:dyDescent="0.3">
      <c r="A23" s="70" t="s">
        <v>321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306</v>
      </c>
      <c r="B24" s="69"/>
      <c r="C24" s="69"/>
      <c r="D24" s="69"/>
      <c r="E24" s="69"/>
      <c r="F24" s="69"/>
      <c r="H24" s="69" t="s">
        <v>307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309</v>
      </c>
      <c r="W24" s="69"/>
      <c r="X24" s="69"/>
      <c r="Y24" s="69"/>
      <c r="Z24" s="69"/>
      <c r="AA24" s="69"/>
      <c r="AC24" s="69" t="s">
        <v>310</v>
      </c>
      <c r="AD24" s="69"/>
      <c r="AE24" s="69"/>
      <c r="AF24" s="69"/>
      <c r="AG24" s="69"/>
      <c r="AH24" s="69"/>
      <c r="AJ24" s="69" t="s">
        <v>280</v>
      </c>
      <c r="AK24" s="69"/>
      <c r="AL24" s="69"/>
      <c r="AM24" s="69"/>
      <c r="AN24" s="69"/>
      <c r="AO24" s="69"/>
      <c r="AQ24" s="69" t="s">
        <v>281</v>
      </c>
      <c r="AR24" s="69"/>
      <c r="AS24" s="69"/>
      <c r="AT24" s="69"/>
      <c r="AU24" s="69"/>
      <c r="AV24" s="69"/>
      <c r="AX24" s="69" t="s">
        <v>322</v>
      </c>
      <c r="AY24" s="69"/>
      <c r="AZ24" s="69"/>
      <c r="BA24" s="69"/>
      <c r="BB24" s="69"/>
      <c r="BC24" s="69"/>
      <c r="BE24" s="69" t="s">
        <v>323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278</v>
      </c>
      <c r="C25" s="65" t="s">
        <v>293</v>
      </c>
      <c r="D25" s="65" t="s">
        <v>279</v>
      </c>
      <c r="E25" s="65" t="s">
        <v>294</v>
      </c>
      <c r="F25" s="65" t="s">
        <v>290</v>
      </c>
      <c r="H25" s="65"/>
      <c r="I25" s="65" t="s">
        <v>278</v>
      </c>
      <c r="J25" s="65" t="s">
        <v>293</v>
      </c>
      <c r="K25" s="65" t="s">
        <v>279</v>
      </c>
      <c r="L25" s="65" t="s">
        <v>294</v>
      </c>
      <c r="M25" s="65" t="s">
        <v>290</v>
      </c>
      <c r="O25" s="65"/>
      <c r="P25" s="65" t="s">
        <v>278</v>
      </c>
      <c r="Q25" s="65" t="s">
        <v>293</v>
      </c>
      <c r="R25" s="65" t="s">
        <v>279</v>
      </c>
      <c r="S25" s="65" t="s">
        <v>294</v>
      </c>
      <c r="T25" s="65" t="s">
        <v>290</v>
      </c>
      <c r="V25" s="65"/>
      <c r="W25" s="65" t="s">
        <v>278</v>
      </c>
      <c r="X25" s="65" t="s">
        <v>293</v>
      </c>
      <c r="Y25" s="65" t="s">
        <v>279</v>
      </c>
      <c r="Z25" s="65" t="s">
        <v>294</v>
      </c>
      <c r="AA25" s="65" t="s">
        <v>290</v>
      </c>
      <c r="AC25" s="65"/>
      <c r="AD25" s="65" t="s">
        <v>278</v>
      </c>
      <c r="AE25" s="65" t="s">
        <v>293</v>
      </c>
      <c r="AF25" s="65" t="s">
        <v>279</v>
      </c>
      <c r="AG25" s="65" t="s">
        <v>294</v>
      </c>
      <c r="AH25" s="65" t="s">
        <v>290</v>
      </c>
      <c r="AJ25" s="65"/>
      <c r="AK25" s="65" t="s">
        <v>278</v>
      </c>
      <c r="AL25" s="65" t="s">
        <v>293</v>
      </c>
      <c r="AM25" s="65" t="s">
        <v>279</v>
      </c>
      <c r="AN25" s="65" t="s">
        <v>294</v>
      </c>
      <c r="AO25" s="65" t="s">
        <v>290</v>
      </c>
      <c r="AQ25" s="65"/>
      <c r="AR25" s="65" t="s">
        <v>278</v>
      </c>
      <c r="AS25" s="65" t="s">
        <v>293</v>
      </c>
      <c r="AT25" s="65" t="s">
        <v>279</v>
      </c>
      <c r="AU25" s="65" t="s">
        <v>294</v>
      </c>
      <c r="AV25" s="65" t="s">
        <v>290</v>
      </c>
      <c r="AX25" s="65"/>
      <c r="AY25" s="65" t="s">
        <v>278</v>
      </c>
      <c r="AZ25" s="65" t="s">
        <v>293</v>
      </c>
      <c r="BA25" s="65" t="s">
        <v>279</v>
      </c>
      <c r="BB25" s="65" t="s">
        <v>294</v>
      </c>
      <c r="BC25" s="65" t="s">
        <v>290</v>
      </c>
      <c r="BE25" s="65"/>
      <c r="BF25" s="65" t="s">
        <v>278</v>
      </c>
      <c r="BG25" s="65" t="s">
        <v>293</v>
      </c>
      <c r="BH25" s="65" t="s">
        <v>279</v>
      </c>
      <c r="BI25" s="65" t="s">
        <v>294</v>
      </c>
      <c r="BJ25" s="65" t="s">
        <v>290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165.50156999999999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2.2846527000000001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1.4723212999999999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20.443455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1.9614217</v>
      </c>
      <c r="AJ26" s="65" t="s">
        <v>324</v>
      </c>
      <c r="AK26" s="65">
        <v>320</v>
      </c>
      <c r="AL26" s="65">
        <v>400</v>
      </c>
      <c r="AM26" s="65">
        <v>0</v>
      </c>
      <c r="AN26" s="65">
        <v>1000</v>
      </c>
      <c r="AO26" s="65">
        <v>834.08019999999999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9.5147720000000007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2.3458014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2.9462983999999999</v>
      </c>
    </row>
    <row r="33" spans="1:68" x14ac:dyDescent="0.3">
      <c r="A33" s="70" t="s">
        <v>325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282</v>
      </c>
      <c r="W34" s="69"/>
      <c r="X34" s="69"/>
      <c r="Y34" s="69"/>
      <c r="Z34" s="69"/>
      <c r="AA34" s="69"/>
      <c r="AC34" s="69" t="s">
        <v>327</v>
      </c>
      <c r="AD34" s="69"/>
      <c r="AE34" s="69"/>
      <c r="AF34" s="69"/>
      <c r="AG34" s="69"/>
      <c r="AH34" s="69"/>
      <c r="AJ34" s="69" t="s">
        <v>283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278</v>
      </c>
      <c r="C35" s="65" t="s">
        <v>293</v>
      </c>
      <c r="D35" s="65" t="s">
        <v>279</v>
      </c>
      <c r="E35" s="65" t="s">
        <v>294</v>
      </c>
      <c r="F35" s="65" t="s">
        <v>290</v>
      </c>
      <c r="H35" s="65"/>
      <c r="I35" s="65" t="s">
        <v>278</v>
      </c>
      <c r="J35" s="65" t="s">
        <v>293</v>
      </c>
      <c r="K35" s="65" t="s">
        <v>279</v>
      </c>
      <c r="L35" s="65" t="s">
        <v>294</v>
      </c>
      <c r="M35" s="65" t="s">
        <v>290</v>
      </c>
      <c r="O35" s="65"/>
      <c r="P35" s="65" t="s">
        <v>278</v>
      </c>
      <c r="Q35" s="65" t="s">
        <v>293</v>
      </c>
      <c r="R35" s="65" t="s">
        <v>279</v>
      </c>
      <c r="S35" s="65" t="s">
        <v>294</v>
      </c>
      <c r="T35" s="65" t="s">
        <v>290</v>
      </c>
      <c r="V35" s="65"/>
      <c r="W35" s="65" t="s">
        <v>278</v>
      </c>
      <c r="X35" s="65" t="s">
        <v>293</v>
      </c>
      <c r="Y35" s="65" t="s">
        <v>279</v>
      </c>
      <c r="Z35" s="65" t="s">
        <v>294</v>
      </c>
      <c r="AA35" s="65" t="s">
        <v>290</v>
      </c>
      <c r="AC35" s="65"/>
      <c r="AD35" s="65" t="s">
        <v>278</v>
      </c>
      <c r="AE35" s="65" t="s">
        <v>293</v>
      </c>
      <c r="AF35" s="65" t="s">
        <v>279</v>
      </c>
      <c r="AG35" s="65" t="s">
        <v>294</v>
      </c>
      <c r="AH35" s="65" t="s">
        <v>290</v>
      </c>
      <c r="AJ35" s="65"/>
      <c r="AK35" s="65" t="s">
        <v>278</v>
      </c>
      <c r="AL35" s="65" t="s">
        <v>293</v>
      </c>
      <c r="AM35" s="65" t="s">
        <v>279</v>
      </c>
      <c r="AN35" s="65" t="s">
        <v>294</v>
      </c>
      <c r="AO35" s="65" t="s">
        <v>290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718.9837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1459.1637000000001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9781.01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4443.4170000000004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196.52536000000001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197.50127000000001</v>
      </c>
    </row>
    <row r="43" spans="1:68" x14ac:dyDescent="0.3">
      <c r="A43" s="70" t="s">
        <v>284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328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285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286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278</v>
      </c>
      <c r="C45" s="65" t="s">
        <v>293</v>
      </c>
      <c r="D45" s="65" t="s">
        <v>279</v>
      </c>
      <c r="E45" s="65" t="s">
        <v>294</v>
      </c>
      <c r="F45" s="65" t="s">
        <v>290</v>
      </c>
      <c r="H45" s="65"/>
      <c r="I45" s="65" t="s">
        <v>278</v>
      </c>
      <c r="J45" s="65" t="s">
        <v>293</v>
      </c>
      <c r="K45" s="65" t="s">
        <v>279</v>
      </c>
      <c r="L45" s="65" t="s">
        <v>294</v>
      </c>
      <c r="M45" s="65" t="s">
        <v>290</v>
      </c>
      <c r="O45" s="65"/>
      <c r="P45" s="65" t="s">
        <v>278</v>
      </c>
      <c r="Q45" s="65" t="s">
        <v>293</v>
      </c>
      <c r="R45" s="65" t="s">
        <v>279</v>
      </c>
      <c r="S45" s="65" t="s">
        <v>294</v>
      </c>
      <c r="T45" s="65" t="s">
        <v>290</v>
      </c>
      <c r="V45" s="65"/>
      <c r="W45" s="65" t="s">
        <v>278</v>
      </c>
      <c r="X45" s="65" t="s">
        <v>293</v>
      </c>
      <c r="Y45" s="65" t="s">
        <v>279</v>
      </c>
      <c r="Z45" s="65" t="s">
        <v>294</v>
      </c>
      <c r="AA45" s="65" t="s">
        <v>290</v>
      </c>
      <c r="AC45" s="65"/>
      <c r="AD45" s="65" t="s">
        <v>278</v>
      </c>
      <c r="AE45" s="65" t="s">
        <v>293</v>
      </c>
      <c r="AF45" s="65" t="s">
        <v>279</v>
      </c>
      <c r="AG45" s="65" t="s">
        <v>294</v>
      </c>
      <c r="AH45" s="65" t="s">
        <v>290</v>
      </c>
      <c r="AJ45" s="65"/>
      <c r="AK45" s="65" t="s">
        <v>278</v>
      </c>
      <c r="AL45" s="65" t="s">
        <v>293</v>
      </c>
      <c r="AM45" s="65" t="s">
        <v>279</v>
      </c>
      <c r="AN45" s="65" t="s">
        <v>294</v>
      </c>
      <c r="AO45" s="65" t="s">
        <v>290</v>
      </c>
      <c r="AQ45" s="65"/>
      <c r="AR45" s="65" t="s">
        <v>278</v>
      </c>
      <c r="AS45" s="65" t="s">
        <v>293</v>
      </c>
      <c r="AT45" s="65" t="s">
        <v>279</v>
      </c>
      <c r="AU45" s="65" t="s">
        <v>294</v>
      </c>
      <c r="AV45" s="65" t="s">
        <v>290</v>
      </c>
      <c r="AX45" s="65"/>
      <c r="AY45" s="65" t="s">
        <v>278</v>
      </c>
      <c r="AZ45" s="65" t="s">
        <v>293</v>
      </c>
      <c r="BA45" s="65" t="s">
        <v>279</v>
      </c>
      <c r="BB45" s="65" t="s">
        <v>294</v>
      </c>
      <c r="BC45" s="65" t="s">
        <v>290</v>
      </c>
      <c r="BE45" s="65"/>
      <c r="BF45" s="65" t="s">
        <v>278</v>
      </c>
      <c r="BG45" s="65" t="s">
        <v>293</v>
      </c>
      <c r="BH45" s="65" t="s">
        <v>279</v>
      </c>
      <c r="BI45" s="65" t="s">
        <v>294</v>
      </c>
      <c r="BJ45" s="65" t="s">
        <v>290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21.034782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12.170189000000001</v>
      </c>
      <c r="O46" s="65" t="s">
        <v>287</v>
      </c>
      <c r="P46" s="65">
        <v>600</v>
      </c>
      <c r="Q46" s="65">
        <v>800</v>
      </c>
      <c r="R46" s="65">
        <v>0</v>
      </c>
      <c r="S46" s="65">
        <v>10000</v>
      </c>
      <c r="T46" s="65">
        <v>918.50909999999999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7.4694890000000002E-3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4.9898094999999998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268.84012000000001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75.630690000000001</v>
      </c>
      <c r="AX46" s="65" t="s">
        <v>335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311</v>
      </c>
      <c r="B2" s="61" t="s">
        <v>312</v>
      </c>
      <c r="C2" s="61" t="s">
        <v>288</v>
      </c>
      <c r="D2" s="61">
        <v>77</v>
      </c>
      <c r="E2" s="61">
        <v>2194.1626000000001</v>
      </c>
      <c r="F2" s="61">
        <v>382.01429999999999</v>
      </c>
      <c r="G2" s="61">
        <v>34.50065</v>
      </c>
      <c r="H2" s="61">
        <v>23.746368</v>
      </c>
      <c r="I2" s="61">
        <v>10.75428</v>
      </c>
      <c r="J2" s="61">
        <v>72.74221</v>
      </c>
      <c r="K2" s="61">
        <v>53.477885999999998</v>
      </c>
      <c r="L2" s="61">
        <v>19.264323999999998</v>
      </c>
      <c r="M2" s="61">
        <v>35.987175000000001</v>
      </c>
      <c r="N2" s="61">
        <v>3.5383708</v>
      </c>
      <c r="O2" s="61">
        <v>21.317623000000001</v>
      </c>
      <c r="P2" s="61">
        <v>1280.7940000000001</v>
      </c>
      <c r="Q2" s="61">
        <v>38.795417999999998</v>
      </c>
      <c r="R2" s="61">
        <v>978.21749999999997</v>
      </c>
      <c r="S2" s="61">
        <v>86.879509999999996</v>
      </c>
      <c r="T2" s="61">
        <v>10696.045</v>
      </c>
      <c r="U2" s="61">
        <v>1.5794832999999999</v>
      </c>
      <c r="V2" s="61">
        <v>26.664818</v>
      </c>
      <c r="W2" s="61">
        <v>234.31018</v>
      </c>
      <c r="X2" s="61">
        <v>165.50156999999999</v>
      </c>
      <c r="Y2" s="61">
        <v>2.2846527000000001</v>
      </c>
      <c r="Z2" s="61">
        <v>1.4723212999999999</v>
      </c>
      <c r="AA2" s="61">
        <v>20.443455</v>
      </c>
      <c r="AB2" s="61">
        <v>1.9614217</v>
      </c>
      <c r="AC2" s="61">
        <v>834.08019999999999</v>
      </c>
      <c r="AD2" s="61">
        <v>9.5147720000000007</v>
      </c>
      <c r="AE2" s="61">
        <v>2.3458014</v>
      </c>
      <c r="AF2" s="61">
        <v>2.9462983999999999</v>
      </c>
      <c r="AG2" s="61">
        <v>718.9837</v>
      </c>
      <c r="AH2" s="61">
        <v>441.76979999999998</v>
      </c>
      <c r="AI2" s="61">
        <v>277.21390000000002</v>
      </c>
      <c r="AJ2" s="61">
        <v>1459.1637000000001</v>
      </c>
      <c r="AK2" s="61">
        <v>9781.01</v>
      </c>
      <c r="AL2" s="61">
        <v>196.52536000000001</v>
      </c>
      <c r="AM2" s="61">
        <v>4443.4170000000004</v>
      </c>
      <c r="AN2" s="61">
        <v>197.50127000000001</v>
      </c>
      <c r="AO2" s="61">
        <v>21.034782</v>
      </c>
      <c r="AP2" s="61">
        <v>17.625378000000001</v>
      </c>
      <c r="AQ2" s="61">
        <v>3.4094047999999999</v>
      </c>
      <c r="AR2" s="61">
        <v>12.170189000000001</v>
      </c>
      <c r="AS2" s="61">
        <v>918.50909999999999</v>
      </c>
      <c r="AT2" s="61">
        <v>7.4694890000000002E-3</v>
      </c>
      <c r="AU2" s="61">
        <v>4.9898094999999998</v>
      </c>
      <c r="AV2" s="61">
        <v>268.84012000000001</v>
      </c>
      <c r="AW2" s="61">
        <v>75.630690000000001</v>
      </c>
      <c r="AX2" s="61">
        <v>0.11747026000000001</v>
      </c>
      <c r="AY2" s="61">
        <v>1.0638984</v>
      </c>
      <c r="AZ2" s="61">
        <v>222.61834999999999</v>
      </c>
      <c r="BA2" s="61">
        <v>37.021683000000003</v>
      </c>
      <c r="BB2" s="61">
        <v>9.4395629999999997</v>
      </c>
      <c r="BC2" s="61">
        <v>9.426615</v>
      </c>
      <c r="BD2" s="61">
        <v>18.152014000000001</v>
      </c>
      <c r="BE2" s="61">
        <v>1.4095933</v>
      </c>
      <c r="BF2" s="61">
        <v>8.7236270000000005</v>
      </c>
      <c r="BG2" s="61">
        <v>2.0816172000000001E-2</v>
      </c>
      <c r="BH2" s="61">
        <v>2.5725266E-2</v>
      </c>
      <c r="BI2" s="61">
        <v>1.8235234999999999E-2</v>
      </c>
      <c r="BJ2" s="61">
        <v>7.7527739999999998E-2</v>
      </c>
      <c r="BK2" s="61">
        <v>1.6012439999999999E-3</v>
      </c>
      <c r="BL2" s="61">
        <v>0.44732820000000001</v>
      </c>
      <c r="BM2" s="61">
        <v>5.2753329999999998</v>
      </c>
      <c r="BN2" s="61">
        <v>1.6276085</v>
      </c>
      <c r="BO2" s="61">
        <v>96.351380000000006</v>
      </c>
      <c r="BP2" s="61">
        <v>15.647125000000001</v>
      </c>
      <c r="BQ2" s="61">
        <v>27.1235</v>
      </c>
      <c r="BR2" s="61">
        <v>97.137429999999995</v>
      </c>
      <c r="BS2" s="61">
        <v>66.703316000000001</v>
      </c>
      <c r="BT2" s="61">
        <v>23.508853999999999</v>
      </c>
      <c r="BU2" s="61">
        <v>5.6718322E-3</v>
      </c>
      <c r="BV2" s="61">
        <v>3.3586495000000001E-2</v>
      </c>
      <c r="BW2" s="61">
        <v>1.3880336</v>
      </c>
      <c r="BX2" s="61">
        <v>1.9328729</v>
      </c>
      <c r="BY2" s="61">
        <v>0.13315472</v>
      </c>
      <c r="BZ2" s="61">
        <v>1.6115009000000001E-4</v>
      </c>
      <c r="CA2" s="61">
        <v>0.69894160000000005</v>
      </c>
      <c r="CB2" s="61">
        <v>1.9994423000000001E-2</v>
      </c>
      <c r="CC2" s="61">
        <v>0.23065367000000001</v>
      </c>
      <c r="CD2" s="61">
        <v>1.2524793000000001</v>
      </c>
      <c r="CE2" s="61">
        <v>7.2919520000000002E-2</v>
      </c>
      <c r="CF2" s="61">
        <v>0.14267737999999999</v>
      </c>
      <c r="CG2" s="61">
        <v>0</v>
      </c>
      <c r="CH2" s="61">
        <v>4.0150285000000001E-2</v>
      </c>
      <c r="CI2" s="61">
        <v>2.3408002E-6</v>
      </c>
      <c r="CJ2" s="61">
        <v>2.2046258000000001</v>
      </c>
      <c r="CK2" s="61">
        <v>1.9794736E-2</v>
      </c>
      <c r="CL2" s="61">
        <v>0.35625963999999999</v>
      </c>
      <c r="CM2" s="61">
        <v>4.8961800000000002</v>
      </c>
      <c r="CN2" s="61">
        <v>2850.9106000000002</v>
      </c>
      <c r="CO2" s="61">
        <v>4979.4706999999999</v>
      </c>
      <c r="CP2" s="61">
        <v>3005.9146000000001</v>
      </c>
      <c r="CQ2" s="61">
        <v>1026.0066999999999</v>
      </c>
      <c r="CR2" s="61">
        <v>682.50580000000002</v>
      </c>
      <c r="CS2" s="61">
        <v>369.09106000000003</v>
      </c>
      <c r="CT2" s="61">
        <v>3001.4364999999998</v>
      </c>
      <c r="CU2" s="61">
        <v>1879.5487000000001</v>
      </c>
      <c r="CV2" s="61">
        <v>1189.1487999999999</v>
      </c>
      <c r="CW2" s="61">
        <v>2082.547</v>
      </c>
      <c r="CX2" s="61">
        <v>688.26620000000003</v>
      </c>
      <c r="CY2" s="61">
        <v>3502.6390000000001</v>
      </c>
      <c r="CZ2" s="61">
        <v>1792.4767999999999</v>
      </c>
      <c r="DA2" s="61">
        <v>4487.4994999999999</v>
      </c>
      <c r="DB2" s="61">
        <v>3955.7170000000001</v>
      </c>
      <c r="DC2" s="61">
        <v>6930.1629999999996</v>
      </c>
      <c r="DD2" s="61">
        <v>12525.635</v>
      </c>
      <c r="DE2" s="61">
        <v>2254.8843000000002</v>
      </c>
      <c r="DF2" s="61">
        <v>5408.3783999999996</v>
      </c>
      <c r="DG2" s="61">
        <v>2664.5243999999998</v>
      </c>
      <c r="DH2" s="61">
        <v>142.73454000000001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37.021683000000003</v>
      </c>
      <c r="B6">
        <f>BB2</f>
        <v>9.4395629999999997</v>
      </c>
      <c r="C6">
        <f>BC2</f>
        <v>9.426615</v>
      </c>
      <c r="D6">
        <f>BD2</f>
        <v>18.152014000000001</v>
      </c>
    </row>
    <row r="7" spans="1:113" x14ac:dyDescent="0.3">
      <c r="B7">
        <f>ROUND(B6/MAX($B$6,$C$6,$D$6),1)</f>
        <v>0.5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15631</v>
      </c>
      <c r="C2" s="56">
        <f ca="1">YEAR(TODAY())-YEAR(B2)+IF(TODAY()&gt;=DATE(YEAR(TODAY()),MONTH(B2),DAY(B2)),0,-1)</f>
        <v>78</v>
      </c>
      <c r="E2" s="52">
        <v>160.9</v>
      </c>
      <c r="F2" s="53" t="s">
        <v>39</v>
      </c>
      <c r="G2" s="52">
        <v>72.900000000000006</v>
      </c>
      <c r="H2" s="51" t="s">
        <v>41</v>
      </c>
      <c r="I2" s="72">
        <f>ROUND(G3/E3^2,1)</f>
        <v>28.2</v>
      </c>
    </row>
    <row r="3" spans="1:9" x14ac:dyDescent="0.3">
      <c r="E3" s="51">
        <f>E2/100</f>
        <v>1.609</v>
      </c>
      <c r="F3" s="51" t="s">
        <v>40</v>
      </c>
      <c r="G3" s="51">
        <f>G2</f>
        <v>72.900000000000006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백창현, ID : H1800033)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11월 13일 11:17:22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31" zoomScale="115" zoomScaleNormal="100" zoomScaleSheetLayoutView="115" zoomScalePageLayoutView="10" workbookViewId="0">
      <selection activeCell="C42" sqref="C42:S4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44042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78</v>
      </c>
      <c r="G12" s="137"/>
      <c r="H12" s="137"/>
      <c r="I12" s="137"/>
      <c r="K12" s="128">
        <f>'개인정보 및 신체계측 입력'!E2</f>
        <v>160.9</v>
      </c>
      <c r="L12" s="129"/>
      <c r="M12" s="122">
        <f>'개인정보 및 신체계측 입력'!G2</f>
        <v>72.900000000000006</v>
      </c>
      <c r="N12" s="123"/>
      <c r="O12" s="118" t="s">
        <v>271</v>
      </c>
      <c r="P12" s="112"/>
      <c r="Q12" s="115">
        <f>'개인정보 및 신체계측 입력'!I2</f>
        <v>28.2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백창현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78.08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7.0519999999999996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14.868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0.5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0.5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27.8</v>
      </c>
      <c r="L71" s="36" t="s">
        <v>53</v>
      </c>
      <c r="M71" s="36">
        <f>ROUND('DRIs DATA'!K8,1)</f>
        <v>10.6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130.43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222.21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165.5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130.76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89.87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652.07000000000005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210.35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2020-11-13T06:54:40Z</cp:lastPrinted>
  <dcterms:created xsi:type="dcterms:W3CDTF">2015-06-13T08:19:18Z</dcterms:created>
  <dcterms:modified xsi:type="dcterms:W3CDTF">2020-11-13T06:54:44Z</dcterms:modified>
</cp:coreProperties>
</file>