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8_위암_gastric\결과지 생성중\"/>
    </mc:Choice>
  </mc:AlternateContent>
  <bookViews>
    <workbookView xWindow="0" yWindow="0" windowWidth="29010" windowHeight="12315" tabRatio="873" firstSheet="1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<sst xmlns="http://schemas.openxmlformats.org/spreadsheetml/2006/main" count="692" uniqueCount="356">
  <si>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</si>
  <si>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</si>
  <si>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</si>
  <si>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</si>
  <si>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</si>
  <si>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</si>
  <si>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</si>
  <si>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</si>
  <si>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</si>
  <si>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</si>
  <si>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</si>
  <si>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</si>
  <si>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</si>
  <si>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</si>
  <si>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</si>
  <si>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</si>
  <si>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</si>
  <si>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</si>
  <si>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</si>
  <si>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</si>
  <si>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</si>
  <si>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</si>
  <si>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</si>
  <si>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</si>
  <si>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</si>
  <si>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</si>
  <si>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</si>
  <si>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</si>
  <si>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</si>
  <si>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</si>
  <si>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</si>
  <si>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</si>
  <si>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</si>
  <si>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</si>
  <si>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</si>
  <si>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</si>
  <si>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</si>
  <si>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</si>
  <si>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</si>
  <si>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</si>
  <si>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</si>
  <si>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</si>
  <si>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</si>
  <si>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</si>
  <si>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</si>
  <si>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</si>
  <si>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</si>
  <si>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</si>
  <si>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</si>
  <si>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</si>
  <si>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</si>
  <si>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</si>
  <si>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</si>
  <si>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</si>
  <si>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</si>
  <si>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</si>
  <si>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</si>
  <si>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</si>
  <si>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</si>
  <si>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</si>
  <si>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</si>
  <si>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</si>
  <si>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</si>
  <si>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</si>
  <si>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</si>
  <si>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</si>
  <si>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</si>
  <si>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</si>
  <si>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</si>
  <si>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</si>
  <si>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</si>
  <si>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</si>
  <si>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</si>
  <si>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</si>
  <si>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</si>
  <si>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</si>
  <si>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</si>
  <si>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</si>
  <si>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</si>
  <si>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</si>
  <si>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</si>
  <si>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</si>
  <si>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</si>
  <si>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</si>
  <si>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</si>
  <si>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</si>
  <si>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</si>
  <si>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</si>
  <si>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</si>
  <si>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</si>
  <si>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</si>
  <si>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</si>
  <si>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</si>
  <si>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</si>
  <si>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</si>
  <si>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</si>
  <si>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</si>
  <si>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</si>
  <si>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</si>
  <si>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</si>
  <si>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</si>
  <si>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</si>
  <si>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</si>
  <si>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</si>
  <si>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</si>
  <si>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</si>
  <si>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</si>
  <si>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</si>
  <si>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</si>
  <si>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</si>
  <si>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</si>
  <si>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</si>
  <si>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</si>
  <si>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</si>
  <si>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</si>
  <si>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</si>
  <si>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</si>
  <si>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</si>
  <si>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</si>
  <si>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</si>
  <si>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</si>
  <si>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</si>
  <si>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</si>
  <si>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</si>
  <si>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</si>
  <si>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</si>
  <si>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</si>
  <si>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</si>
  <si>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</si>
  <si>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</si>
  <si>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</si>
  <si>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</si>
  <si>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</si>
  <si>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</si>
  <si>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</si>
  <si>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</si>
  <si>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</si>
  <si>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</si>
  <si>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</si>
  <si>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</si>
  <si>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</si>
  <si>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</si>
  <si>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</si>
  <si>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</si>
  <si>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</si>
  <si>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</si>
  <si>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</si>
  <si>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</si>
  <si>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</si>
  <si>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</si>
  <si>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</si>
  <si>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</si>
  <si>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</si>
  <si>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</si>
  <si>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</si>
  <si>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</si>
  <si>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</si>
  <si>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</si>
  <si>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</si>
  <si>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</si>
  <si>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</si>
  <si>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</si>
  <si>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</si>
  <si>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</si>
  <si>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</si>
  <si>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</si>
  <si>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</si>
  <si>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</si>
  <si>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</si>
  <si>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</si>
  <si>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</si>
  <si>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</si>
  <si>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</si>
  <si>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</si>
  <si>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</si>
  <si>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</si>
  <si>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</si>
  <si>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</si>
  <si>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</si>
  <si>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</si>
  <si>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</si>
  <si>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</si>
  <si>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</si>
  <si>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</si>
  <si>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</si>
  <si>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</si>
  <si>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</si>
  <si>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</si>
  <si>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</si>
  <si>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</si>
  <si>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</si>
  <si>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</si>
  <si>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</si>
  <si>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</si>
  <si>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</si>
  <si>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</si>
  <si>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</si>
  <si>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</si>
  <si>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</si>
  <si>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</si>
  <si>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</si>
  <si>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</si>
  <si>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</si>
  <si>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</si>
  <si>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</si>
  <si>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</si>
  <si>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</si>
  <si>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</si>
  <si>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</si>
  <si>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</si>
  <si>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</si>
  <si>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</si>
  <si>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</si>
  <si>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</si>
  <si>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</si>
  <si>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</si>
  <si>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</si>
  <si>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</si>
  <si>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</si>
  <si>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</si>
  <si>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</si>
  <si>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</si>
  <si>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</si>
  <si>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</si>
  <si>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</si>
  <si>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</si>
  <si>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</si>
  <si>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</si>
  <si>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</si>
  <si>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</si>
  <si>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</si>
  <si>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</si>
  <si>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</si>
  <si>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</si>
  <si>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</si>
  <si>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</si>
  <si>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</si>
  <si>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</si>
  <si>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</si>
  <si>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</si>
  <si>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</si>
  <si>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</si>
  <si>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</si>
  <si>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</si>
  <si>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</si>
  <si>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</si>
  <si>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</si>
  <si>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</si>
  <si>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</si>
  <si>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</si>
  <si>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</si>
  <si>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</si>
  <si>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</si>
  <si>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</si>
  <si>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</si>
  <si>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</si>
  <si>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</si>
  <si>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</si>
  <si>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</si>
  <si>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</si>
  <si>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</si>
  <si>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</si>
  <si>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</si>
  <si>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</si>
  <si>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</si>
  <si>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</si>
  <si>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</si>
  <si>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</si>
  <si>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</si>
  <si>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</si>
  <si>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</si>
  <si>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</si>
  <si>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</si>
  <si>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</si>
  <si>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</si>
  <si>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</si>
  <si>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</si>
  <si>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n-6불포화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</si>
  <si>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</si>
  <si>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</si>
  <si>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</si>
  <si>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</si>
  <si>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</si>
  <si>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지용성 비타민</t>
    <phoneticPr fontId="1" type="noConversion"/>
  </si>
  <si>
    <t>비타민C</t>
    <phoneticPr fontId="1" type="noConversion"/>
  </si>
  <si>
    <t>리보플라빈</t>
    <phoneticPr fontId="1" type="noConversion"/>
  </si>
  <si>
    <t>비타민B6</t>
    <phoneticPr fontId="1" type="noConversion"/>
  </si>
  <si>
    <t>평균필요량</t>
    <phoneticPr fontId="1" type="noConversion"/>
  </si>
  <si>
    <t>충분섭취량</t>
    <phoneticPr fontId="1" type="noConversion"/>
  </si>
  <si>
    <t>엽산(μg DFE/일)</t>
    <phoneticPr fontId="1" type="noConversion"/>
  </si>
  <si>
    <t>염소</t>
    <phoneticPr fontId="1" type="noConversion"/>
  </si>
  <si>
    <t>철</t>
    <phoneticPr fontId="1" type="noConversion"/>
  </si>
  <si>
    <t>정보</t>
    <phoneticPr fontId="1" type="noConversion"/>
  </si>
  <si>
    <t>(설문지 : FFQ 95문항 설문지, 사용자 : 정상석, ID : H1800034)</t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</si>
  <si>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</si>
  <si>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</si>
  <si>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</si>
  <si>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</si>
  <si>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</si>
  <si>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</si>
  <si>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</si>
  <si>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</si>
  <si>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</si>
  <si>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</si>
  <si>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</si>
  <si>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</si>
  <si>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</si>
  <si>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</si>
  <si>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</si>
  <si>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</si>
  <si>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</si>
  <si>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</si>
  <si>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</si>
  <si>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</si>
  <si>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</si>
  <si>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</si>
  <si>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마그네슘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</si>
  <si>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</si>
  <si>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</si>
  <si>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</si>
  <si>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</si>
  <si>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</si>
  <si>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</si>
  <si>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</si>
  <si>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</si>
  <si>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H1800034</t>
  </si>
  <si>
    <t>정상석</t>
  </si>
  <si>
    <t>2020년 09월 21일 14:16:10</t>
  </si>
  <si>
    <t>섭취량</t>
    <phoneticPr fontId="1" type="noConversion"/>
  </si>
  <si>
    <t>단백질</t>
    <phoneticPr fontId="1" type="noConversion"/>
  </si>
  <si>
    <t>평균필요량</t>
    <phoneticPr fontId="1" type="noConversion"/>
  </si>
  <si>
    <t>충분섭취량</t>
    <phoneticPr fontId="1" type="noConversion"/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</si>
  <si>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</si>
  <si>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</si>
  <si>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</si>
  <si>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</si>
  <si>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권장섭취량</t>
    <phoneticPr fontId="1" type="noConversion"/>
  </si>
  <si>
    <t>권장섭취량</t>
    <phoneticPr fontId="1" type="noConversion"/>
  </si>
  <si>
    <t>몰리브덴</t>
    <phoneticPr fontId="1" type="noConversion"/>
  </si>
  <si>
    <t>에너지(kcal)</t>
    <phoneticPr fontId="1" type="noConversion"/>
  </si>
  <si>
    <t>식이섬유</t>
    <phoneticPr fontId="1" type="noConversion"/>
  </si>
  <si>
    <t>n-3불포화</t>
    <phoneticPr fontId="1" type="noConversion"/>
  </si>
  <si>
    <t>섭취량</t>
    <phoneticPr fontId="1" type="noConversion"/>
  </si>
  <si>
    <t>충분섭취량</t>
    <phoneticPr fontId="1" type="noConversion"/>
  </si>
  <si>
    <t>상한섭취량</t>
    <phoneticPr fontId="1" type="noConversion"/>
  </si>
  <si>
    <t>섭취비율</t>
    <phoneticPr fontId="1" type="noConversion"/>
  </si>
  <si>
    <t>비타민E</t>
    <phoneticPr fontId="1" type="noConversion"/>
  </si>
  <si>
    <t>섭취량</t>
    <phoneticPr fontId="1" type="noConversion"/>
  </si>
  <si>
    <t>평균필요량</t>
    <phoneticPr fontId="1" type="noConversion"/>
  </si>
  <si>
    <t>니아신</t>
    <phoneticPr fontId="1" type="noConversion"/>
  </si>
  <si>
    <t>칼슘</t>
    <phoneticPr fontId="1" type="noConversion"/>
  </si>
  <si>
    <t>나트륨</t>
    <phoneticPr fontId="1" type="noConversion"/>
  </si>
  <si>
    <t>미량 무기질</t>
    <phoneticPr fontId="1" type="noConversion"/>
  </si>
  <si>
    <t>아연</t>
    <phoneticPr fontId="1" type="noConversion"/>
  </si>
  <si>
    <t>권장섭취량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</si>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</sst>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116.994316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144576"/>
        <c:axId val="434145360"/>
      </c:barChart>
      <c:catAx>
        <c:axId val="4341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145360"/>
        <c:crosses val="autoZero"/>
        <c:auto val="1"/>
        <c:lblAlgn val="ctr"/>
        <c:lblOffset val="100"/>
        <c:noMultiLvlLbl val="0"/>
      </c:catAx>
      <c:valAx>
        <c:axId val="434145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1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3.3643808000000002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158688"/>
        <c:axId val="434156728"/>
      </c:barChart>
      <c:catAx>
        <c:axId val="4341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156728"/>
        <c:crosses val="autoZero"/>
        <c:auto val="1"/>
        <c:lblAlgn val="ctr"/>
        <c:lblOffset val="100"/>
        <c:noMultiLvlLbl val="0"/>
      </c:catAx>
      <c:valAx>
        <c:axId val="43415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15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0.30909126999999997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158296"/>
        <c:axId val="435133072"/>
      </c:barChart>
      <c:catAx>
        <c:axId val="43415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133072"/>
        <c:crosses val="autoZero"/>
        <c:auto val="1"/>
        <c:lblAlgn val="ctr"/>
        <c:lblOffset val="100"/>
        <c:noMultiLvlLbl val="0"/>
      </c:catAx>
      <c:valAx>
        <c:axId val="43513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15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1819.0250000000001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138560"/>
        <c:axId val="435138952"/>
      </c:barChart>
      <c:catAx>
        <c:axId val="435138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138952"/>
        <c:crosses val="autoZero"/>
        <c:auto val="1"/>
        <c:lblAlgn val="ctr"/>
        <c:lblOffset val="100"/>
        <c:noMultiLvlLbl val="0"/>
      </c:catAx>
      <c:valAx>
        <c:axId val="435138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13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4193.3877000000002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131504"/>
        <c:axId val="435130328"/>
      </c:barChart>
      <c:catAx>
        <c:axId val="435131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130328"/>
        <c:crosses val="autoZero"/>
        <c:auto val="1"/>
        <c:lblAlgn val="ctr"/>
        <c:lblOffset val="100"/>
        <c:noMultiLvlLbl val="0"/>
      </c:catAx>
      <c:valAx>
        <c:axId val="4351303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13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137.04060000000001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130720"/>
        <c:axId val="435133464"/>
      </c:barChart>
      <c:catAx>
        <c:axId val="43513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133464"/>
        <c:crosses val="autoZero"/>
        <c:auto val="1"/>
        <c:lblAlgn val="ctr"/>
        <c:lblOffset val="100"/>
        <c:noMultiLvlLbl val="0"/>
      </c:catAx>
      <c:valAx>
        <c:axId val="435133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13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137.9314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136600"/>
        <c:axId val="435133856"/>
      </c:barChart>
      <c:catAx>
        <c:axId val="435136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133856"/>
        <c:crosses val="autoZero"/>
        <c:auto val="1"/>
        <c:lblAlgn val="ctr"/>
        <c:lblOffset val="100"/>
        <c:noMultiLvlLbl val="0"/>
      </c:catAx>
      <c:valAx>
        <c:axId val="435133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136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17.456295000000001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141304"/>
        <c:axId val="435131896"/>
      </c:barChart>
      <c:catAx>
        <c:axId val="435141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131896"/>
        <c:crosses val="autoZero"/>
        <c:auto val="1"/>
        <c:lblAlgn val="ctr"/>
        <c:lblOffset val="100"/>
        <c:noMultiLvlLbl val="0"/>
      </c:catAx>
      <c:valAx>
        <c:axId val="435131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141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869.36950000000002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134248"/>
        <c:axId val="435137384"/>
      </c:barChart>
      <c:catAx>
        <c:axId val="43513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137384"/>
        <c:crosses val="autoZero"/>
        <c:auto val="1"/>
        <c:lblAlgn val="ctr"/>
        <c:lblOffset val="100"/>
        <c:noMultiLvlLbl val="0"/>
      </c:catAx>
      <c:valAx>
        <c:axId val="4351373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13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1.5789839E-2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145616"/>
        <c:axId val="435146008"/>
      </c:barChart>
      <c:catAx>
        <c:axId val="43514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146008"/>
        <c:crosses val="autoZero"/>
        <c:auto val="1"/>
        <c:lblAlgn val="ctr"/>
        <c:lblOffset val="100"/>
        <c:noMultiLvlLbl val="0"/>
      </c:catAx>
      <c:valAx>
        <c:axId val="435146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14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5.3722466999999998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144832"/>
        <c:axId val="435143656"/>
      </c:barChart>
      <c:catAx>
        <c:axId val="43514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143656"/>
        <c:crosses val="autoZero"/>
        <c:auto val="1"/>
        <c:lblAlgn val="ctr"/>
        <c:lblOffset val="100"/>
        <c:noMultiLvlLbl val="0"/>
      </c:catAx>
      <c:valAx>
        <c:axId val="435143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14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37.884425999999998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150848"/>
        <c:axId val="434152024"/>
      </c:barChart>
      <c:catAx>
        <c:axId val="434150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152024"/>
        <c:crosses val="autoZero"/>
        <c:auto val="1"/>
        <c:lblAlgn val="ctr"/>
        <c:lblOffset val="100"/>
        <c:noMultiLvlLbl val="0"/>
      </c:catAx>
      <c:valAx>
        <c:axId val="434152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150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238.77972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142872"/>
        <c:axId val="527938752"/>
      </c:barChart>
      <c:catAx>
        <c:axId val="435142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38752"/>
        <c:crosses val="autoZero"/>
        <c:auto val="1"/>
        <c:lblAlgn val="ctr"/>
        <c:lblOffset val="100"/>
        <c:noMultiLvlLbl val="0"/>
      </c:catAx>
      <c:valAx>
        <c:axId val="52793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142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158.3904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41104"/>
        <c:axId val="527932480"/>
      </c:barChart>
      <c:catAx>
        <c:axId val="52794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32480"/>
        <c:crosses val="autoZero"/>
        <c:auto val="1"/>
        <c:lblAlgn val="ctr"/>
        <c:lblOffset val="100"/>
        <c:noMultiLvlLbl val="0"/>
      </c:catAx>
      <c:valAx>
        <c:axId val="527932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4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8.2829999999999995</c:v>
                </c:pt>
                <c:pt idx="1">
                  <c:v>19.381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7941888"/>
        <c:axId val="527942280"/>
      </c:barChart>
      <c:catAx>
        <c:axId val="52794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42280"/>
        <c:crosses val="autoZero"/>
        <c:auto val="1"/>
        <c:lblAlgn val="ctr"/>
        <c:lblOffset val="100"/>
        <c:noMultiLvlLbl val="0"/>
      </c:catAx>
      <c:valAx>
        <c:axId val="52794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4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16.420973</c:v>
                </c:pt>
                <c:pt idx="1">
                  <c:v>20.423403</c:v>
                </c:pt>
                <c:pt idx="2">
                  <c:v>18.071266000000001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813.63559999999995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43848"/>
        <c:axId val="527945416"/>
      </c:barChart>
      <c:catAx>
        <c:axId val="527943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45416"/>
        <c:crosses val="autoZero"/>
        <c:auto val="1"/>
        <c:lblAlgn val="ctr"/>
        <c:lblOffset val="100"/>
        <c:noMultiLvlLbl val="0"/>
      </c:catAx>
      <c:valAx>
        <c:axId val="527945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43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30.176403000000001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45808"/>
        <c:axId val="527946592"/>
      </c:barChart>
      <c:catAx>
        <c:axId val="52794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46592"/>
        <c:crosses val="autoZero"/>
        <c:auto val="1"/>
        <c:lblAlgn val="ctr"/>
        <c:lblOffset val="100"/>
        <c:noMultiLvlLbl val="0"/>
      </c:catAx>
      <c:valAx>
        <c:axId val="527946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4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74.341999999999999</c:v>
                </c:pt>
                <c:pt idx="1">
                  <c:v>9.6649999999999991</c:v>
                </c:pt>
                <c:pt idx="2">
                  <c:v>15.992000000000001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7947768"/>
        <c:axId val="527945024"/>
      </c:barChart>
      <c:catAx>
        <c:axId val="52794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945024"/>
        <c:crosses val="autoZero"/>
        <c:auto val="1"/>
        <c:lblAlgn val="ctr"/>
        <c:lblOffset val="100"/>
        <c:noMultiLvlLbl val="0"/>
      </c:catAx>
      <c:valAx>
        <c:axId val="527945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4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3340.2516999999998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48160"/>
        <c:axId val="520443248"/>
      </c:barChart>
      <c:catAx>
        <c:axId val="52794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43248"/>
        <c:crosses val="autoZero"/>
        <c:auto val="1"/>
        <c:lblAlgn val="ctr"/>
        <c:lblOffset val="100"/>
        <c:noMultiLvlLbl val="0"/>
      </c:catAx>
      <c:valAx>
        <c:axId val="520443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4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93.72457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40896"/>
        <c:axId val="520441680"/>
      </c:barChart>
      <c:catAx>
        <c:axId val="52044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41680"/>
        <c:crosses val="autoZero"/>
        <c:auto val="1"/>
        <c:lblAlgn val="ctr"/>
        <c:lblOffset val="100"/>
        <c:noMultiLvlLbl val="0"/>
      </c:catAx>
      <c:valAx>
        <c:axId val="520441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40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655.5249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39720"/>
        <c:axId val="520442072"/>
      </c:barChart>
      <c:catAx>
        <c:axId val="52043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42072"/>
        <c:crosses val="autoZero"/>
        <c:auto val="1"/>
        <c:lblAlgn val="ctr"/>
        <c:lblOffset val="100"/>
        <c:noMultiLvlLbl val="0"/>
      </c:catAx>
      <c:valAx>
        <c:axId val="52044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3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6.1463150000000004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153200"/>
        <c:axId val="434144968"/>
      </c:barChart>
      <c:catAx>
        <c:axId val="434153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144968"/>
        <c:crosses val="autoZero"/>
        <c:auto val="1"/>
        <c:lblAlgn val="ctr"/>
        <c:lblOffset val="100"/>
        <c:noMultiLvlLbl val="0"/>
      </c:catAx>
      <c:valAx>
        <c:axId val="4341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15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10323.83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45208"/>
        <c:axId val="520437760"/>
      </c:barChart>
      <c:catAx>
        <c:axId val="52044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37760"/>
        <c:crosses val="autoZero"/>
        <c:auto val="1"/>
        <c:lblAlgn val="ctr"/>
        <c:lblOffset val="100"/>
        <c:noMultiLvlLbl val="0"/>
      </c:catAx>
      <c:valAx>
        <c:axId val="52043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4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23.990760000000002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438544"/>
        <c:axId val="520440504"/>
      </c:barChart>
      <c:catAx>
        <c:axId val="52043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440504"/>
        <c:crosses val="autoZero"/>
        <c:auto val="1"/>
        <c:lblAlgn val="ctr"/>
        <c:lblOffset val="100"/>
        <c:noMultiLvlLbl val="0"/>
      </c:catAx>
      <c:valAx>
        <c:axId val="520440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43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2.7732112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6833248"/>
        <c:axId val="436836384"/>
      </c:barChart>
      <c:catAx>
        <c:axId val="43683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6836384"/>
        <c:crosses val="autoZero"/>
        <c:auto val="1"/>
        <c:lblAlgn val="ctr"/>
        <c:lblOffset val="100"/>
        <c:noMultiLvlLbl val="0"/>
      </c:catAx>
      <c:valAx>
        <c:axId val="436836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683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259.13869999999997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151632"/>
        <c:axId val="434154376"/>
      </c:barChart>
      <c:catAx>
        <c:axId val="43415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154376"/>
        <c:crosses val="autoZero"/>
        <c:auto val="1"/>
        <c:lblAlgn val="ctr"/>
        <c:lblOffset val="100"/>
        <c:noMultiLvlLbl val="0"/>
      </c:catAx>
      <c:valAx>
        <c:axId val="434154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15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2.4001844000000001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154768"/>
        <c:axId val="434152416"/>
      </c:barChart>
      <c:catAx>
        <c:axId val="43415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152416"/>
        <c:crosses val="autoZero"/>
        <c:auto val="1"/>
        <c:lblAlgn val="ctr"/>
        <c:lblOffset val="100"/>
        <c:noMultiLvlLbl val="0"/>
      </c:catAx>
      <c:valAx>
        <c:axId val="434152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15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24.918576999999999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155944"/>
        <c:axId val="434156336"/>
      </c:barChart>
      <c:catAx>
        <c:axId val="434155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156336"/>
        <c:crosses val="autoZero"/>
        <c:auto val="1"/>
        <c:lblAlgn val="ctr"/>
        <c:lblOffset val="100"/>
        <c:noMultiLvlLbl val="0"/>
      </c:catAx>
      <c:valAx>
        <c:axId val="43415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155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2.7732112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148104"/>
        <c:axId val="434148496"/>
      </c:barChart>
      <c:catAx>
        <c:axId val="4341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148496"/>
        <c:crosses val="autoZero"/>
        <c:auto val="1"/>
        <c:lblAlgn val="ctr"/>
        <c:lblOffset val="100"/>
        <c:noMultiLvlLbl val="0"/>
      </c:catAx>
      <c:valAx>
        <c:axId val="434148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1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822.12463000000002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149280"/>
        <c:axId val="434149672"/>
      </c:barChart>
      <c:catAx>
        <c:axId val="4341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149672"/>
        <c:crosses val="autoZero"/>
        <c:auto val="1"/>
        <c:lblAlgn val="ctr"/>
        <c:lblOffset val="100"/>
        <c:noMultiLvlLbl val="0"/>
      </c:catAx>
      <c:valAx>
        <c:axId val="434149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1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12.440197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4153592"/>
        <c:axId val="434159472"/>
      </c:barChart>
      <c:catAx>
        <c:axId val="434153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4159472"/>
        <c:crosses val="autoZero"/>
        <c:auto val="1"/>
        <c:lblAlgn val="ctr"/>
        <c:lblOffset val="100"/>
        <c:noMultiLvlLbl val="0"/>
      </c:catAx>
      <c:valAx>
        <c:axId val="43415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4153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209318" y="32305052"/>
          <a:ext cx="323961" cy="1244751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93182" y="32393038"/>
          <a:ext cx="316958" cy="1520585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819088" y="41408537"/>
          <a:ext cx="3658162" cy="4728182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42145" y="44664161"/>
          <a:ext cx="273618" cy="1242648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815263" y="44559547"/>
          <a:ext cx="269954" cy="1520583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정상석, ID : H1800034)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09월 21일 14:16:10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3340.2516999999998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116.994316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37.884425999999998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74.341999999999999</v>
      </c>
      <c r="G8" s="59">
        <f>'DRIs DATA 입력'!G8</f>
        <v>9.6649999999999991</v>
      </c>
      <c r="H8" s="59">
        <f>'DRIs DATA 입력'!H8</f>
        <v>15.992000000000001</v>
      </c>
      <c r="I8" s="46"/>
      <c r="J8" s="59" t="s">
        <v>216</v>
      </c>
      <c r="K8" s="59">
        <f>'DRIs DATA 입력'!K8</f>
        <v>8.2829999999999995</v>
      </c>
      <c r="L8" s="59">
        <f>'DRIs DATA 입력'!L8</f>
        <v>19.381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813.63559999999995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30.176403000000001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6.1463150000000004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259.13869999999997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93.72457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3.0949255999999998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2.4001844000000001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24.918576999999999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2.7732112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822.12463000000002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12.440197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3.3643808000000002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0.30909126999999997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655.5249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1819.0250000000001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10323.83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4193.3877000000002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137.04060000000001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137.9314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23.990760000000002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17.456295000000001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869.36950000000002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1.5789839E-2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5.3722466999999998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238.77972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158.3904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292</v>
      </c>
      <c r="B1" s="61" t="s">
        <v>293</v>
      </c>
      <c r="G1" s="62" t="s">
        <v>294</v>
      </c>
      <c r="H1" s="61" t="s">
        <v>327</v>
      </c>
    </row>
    <row r="3" spans="1:27" x14ac:dyDescent="0.3">
      <c r="A3" s="68" t="s">
        <v>295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339</v>
      </c>
      <c r="B4" s="67"/>
      <c r="C4" s="67"/>
      <c r="E4" s="69" t="s">
        <v>297</v>
      </c>
      <c r="F4" s="70"/>
      <c r="G4" s="70"/>
      <c r="H4" s="71"/>
      <c r="J4" s="69" t="s">
        <v>298</v>
      </c>
      <c r="K4" s="70"/>
      <c r="L4" s="71"/>
      <c r="N4" s="67" t="s">
        <v>329</v>
      </c>
      <c r="O4" s="67"/>
      <c r="P4" s="67"/>
      <c r="Q4" s="67"/>
      <c r="R4" s="67"/>
      <c r="S4" s="67"/>
      <c r="U4" s="67" t="s">
        <v>340</v>
      </c>
      <c r="V4" s="67"/>
      <c r="W4" s="67"/>
      <c r="X4" s="67"/>
      <c r="Y4" s="67"/>
      <c r="Z4" s="67"/>
    </row>
    <row r="5" spans="1:27" x14ac:dyDescent="0.3">
      <c r="A5" s="65"/>
      <c r="B5" s="65" t="s">
        <v>299</v>
      </c>
      <c r="C5" s="65" t="s">
        <v>328</v>
      </c>
      <c r="E5" s="65"/>
      <c r="F5" s="65" t="s">
        <v>50</v>
      </c>
      <c r="G5" s="65" t="s">
        <v>300</v>
      </c>
      <c r="H5" s="65" t="s">
        <v>46</v>
      </c>
      <c r="J5" s="65"/>
      <c r="K5" s="65" t="s">
        <v>341</v>
      </c>
      <c r="L5" s="65" t="s">
        <v>277</v>
      </c>
      <c r="N5" s="65"/>
      <c r="O5" s="65" t="s">
        <v>287</v>
      </c>
      <c r="P5" s="65" t="s">
        <v>278</v>
      </c>
      <c r="Q5" s="65" t="s">
        <v>288</v>
      </c>
      <c r="R5" s="65" t="s">
        <v>279</v>
      </c>
      <c r="S5" s="65" t="s">
        <v>342</v>
      </c>
      <c r="U5" s="65"/>
      <c r="V5" s="65" t="s">
        <v>287</v>
      </c>
      <c r="W5" s="65" t="s">
        <v>278</v>
      </c>
      <c r="X5" s="65" t="s">
        <v>343</v>
      </c>
      <c r="Y5" s="65" t="s">
        <v>344</v>
      </c>
      <c r="Z5" s="65" t="s">
        <v>342</v>
      </c>
    </row>
    <row r="6" spans="1:27" x14ac:dyDescent="0.3">
      <c r="A6" s="65" t="s">
        <v>296</v>
      </c>
      <c r="B6" s="65">
        <v>2200</v>
      </c>
      <c r="C6" s="65">
        <v>3340.2516999999998</v>
      </c>
      <c r="E6" s="65" t="s">
        <v>280</v>
      </c>
      <c r="F6" s="65">
        <v>55</v>
      </c>
      <c r="G6" s="65">
        <v>15</v>
      </c>
      <c r="H6" s="65">
        <v>7</v>
      </c>
      <c r="J6" s="65" t="s">
        <v>280</v>
      </c>
      <c r="K6" s="65">
        <v>0.1</v>
      </c>
      <c r="L6" s="65">
        <v>4</v>
      </c>
      <c r="N6" s="65" t="s">
        <v>281</v>
      </c>
      <c r="O6" s="65">
        <v>50</v>
      </c>
      <c r="P6" s="65">
        <v>60</v>
      </c>
      <c r="Q6" s="65">
        <v>0</v>
      </c>
      <c r="R6" s="65">
        <v>0</v>
      </c>
      <c r="S6" s="65">
        <v>116.994316</v>
      </c>
      <c r="U6" s="65" t="s">
        <v>282</v>
      </c>
      <c r="V6" s="65">
        <v>0</v>
      </c>
      <c r="W6" s="65">
        <v>0</v>
      </c>
      <c r="X6" s="65">
        <v>25</v>
      </c>
      <c r="Y6" s="65">
        <v>0</v>
      </c>
      <c r="Z6" s="65">
        <v>37.884425999999998</v>
      </c>
    </row>
    <row r="7" spans="1:27" x14ac:dyDescent="0.3">
      <c r="E7" s="65" t="s">
        <v>301</v>
      </c>
      <c r="F7" s="65">
        <v>65</v>
      </c>
      <c r="G7" s="65">
        <v>30</v>
      </c>
      <c r="H7" s="65">
        <v>20</v>
      </c>
      <c r="J7" s="65" t="s">
        <v>301</v>
      </c>
      <c r="K7" s="65">
        <v>1</v>
      </c>
      <c r="L7" s="65">
        <v>10</v>
      </c>
    </row>
    <row r="8" spans="1:27" x14ac:dyDescent="0.3">
      <c r="E8" s="65" t="s">
        <v>345</v>
      </c>
      <c r="F8" s="65">
        <v>74.341999999999999</v>
      </c>
      <c r="G8" s="65">
        <v>9.6649999999999991</v>
      </c>
      <c r="H8" s="65">
        <v>15.992000000000001</v>
      </c>
      <c r="J8" s="65" t="s">
        <v>302</v>
      </c>
      <c r="K8" s="65">
        <v>8.2829999999999995</v>
      </c>
      <c r="L8" s="65">
        <v>19.381</v>
      </c>
    </row>
    <row r="13" spans="1:27" x14ac:dyDescent="0.3">
      <c r="A13" s="66" t="s">
        <v>283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303</v>
      </c>
      <c r="B14" s="67"/>
      <c r="C14" s="67"/>
      <c r="D14" s="67"/>
      <c r="E14" s="67"/>
      <c r="F14" s="67"/>
      <c r="H14" s="67" t="s">
        <v>346</v>
      </c>
      <c r="I14" s="67"/>
      <c r="J14" s="67"/>
      <c r="K14" s="67"/>
      <c r="L14" s="67"/>
      <c r="M14" s="67"/>
      <c r="O14" s="67" t="s">
        <v>304</v>
      </c>
      <c r="P14" s="67"/>
      <c r="Q14" s="67"/>
      <c r="R14" s="67"/>
      <c r="S14" s="67"/>
      <c r="T14" s="67"/>
      <c r="V14" s="67" t="s">
        <v>305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287</v>
      </c>
      <c r="C15" s="65" t="s">
        <v>278</v>
      </c>
      <c r="D15" s="65" t="s">
        <v>288</v>
      </c>
      <c r="E15" s="65" t="s">
        <v>279</v>
      </c>
      <c r="F15" s="65" t="s">
        <v>328</v>
      </c>
      <c r="H15" s="65"/>
      <c r="I15" s="65" t="s">
        <v>333</v>
      </c>
      <c r="J15" s="65" t="s">
        <v>336</v>
      </c>
      <c r="K15" s="65" t="s">
        <v>288</v>
      </c>
      <c r="L15" s="65" t="s">
        <v>279</v>
      </c>
      <c r="M15" s="65" t="s">
        <v>328</v>
      </c>
      <c r="O15" s="65"/>
      <c r="P15" s="65" t="s">
        <v>287</v>
      </c>
      <c r="Q15" s="65" t="s">
        <v>278</v>
      </c>
      <c r="R15" s="65" t="s">
        <v>343</v>
      </c>
      <c r="S15" s="65" t="s">
        <v>279</v>
      </c>
      <c r="T15" s="65" t="s">
        <v>347</v>
      </c>
      <c r="V15" s="65"/>
      <c r="W15" s="65" t="s">
        <v>348</v>
      </c>
      <c r="X15" s="65" t="s">
        <v>278</v>
      </c>
      <c r="Y15" s="65" t="s">
        <v>334</v>
      </c>
      <c r="Z15" s="65" t="s">
        <v>279</v>
      </c>
      <c r="AA15" s="65" t="s">
        <v>328</v>
      </c>
    </row>
    <row r="16" spans="1:27" x14ac:dyDescent="0.3">
      <c r="A16" s="65" t="s">
        <v>306</v>
      </c>
      <c r="B16" s="65">
        <v>530</v>
      </c>
      <c r="C16" s="65">
        <v>750</v>
      </c>
      <c r="D16" s="65">
        <v>0</v>
      </c>
      <c r="E16" s="65">
        <v>3000</v>
      </c>
      <c r="F16" s="65">
        <v>813.63559999999995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30.176403000000001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6.1463150000000004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259.13869999999997</v>
      </c>
    </row>
    <row r="23" spans="1:62" x14ac:dyDescent="0.3">
      <c r="A23" s="66" t="s">
        <v>307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284</v>
      </c>
      <c r="B24" s="67"/>
      <c r="C24" s="67"/>
      <c r="D24" s="67"/>
      <c r="E24" s="67"/>
      <c r="F24" s="67"/>
      <c r="H24" s="67" t="s">
        <v>308</v>
      </c>
      <c r="I24" s="67"/>
      <c r="J24" s="67"/>
      <c r="K24" s="67"/>
      <c r="L24" s="67"/>
      <c r="M24" s="67"/>
      <c r="O24" s="67" t="s">
        <v>285</v>
      </c>
      <c r="P24" s="67"/>
      <c r="Q24" s="67"/>
      <c r="R24" s="67"/>
      <c r="S24" s="67"/>
      <c r="T24" s="67"/>
      <c r="V24" s="67" t="s">
        <v>349</v>
      </c>
      <c r="W24" s="67"/>
      <c r="X24" s="67"/>
      <c r="Y24" s="67"/>
      <c r="Z24" s="67"/>
      <c r="AA24" s="67"/>
      <c r="AC24" s="67" t="s">
        <v>286</v>
      </c>
      <c r="AD24" s="67"/>
      <c r="AE24" s="67"/>
      <c r="AF24" s="67"/>
      <c r="AG24" s="67"/>
      <c r="AH24" s="67"/>
      <c r="AJ24" s="67" t="s">
        <v>309</v>
      </c>
      <c r="AK24" s="67"/>
      <c r="AL24" s="67"/>
      <c r="AM24" s="67"/>
      <c r="AN24" s="67"/>
      <c r="AO24" s="67"/>
      <c r="AQ24" s="67" t="s">
        <v>310</v>
      </c>
      <c r="AR24" s="67"/>
      <c r="AS24" s="67"/>
      <c r="AT24" s="67"/>
      <c r="AU24" s="67"/>
      <c r="AV24" s="67"/>
      <c r="AX24" s="67" t="s">
        <v>311</v>
      </c>
      <c r="AY24" s="67"/>
      <c r="AZ24" s="67"/>
      <c r="BA24" s="67"/>
      <c r="BB24" s="67"/>
      <c r="BC24" s="67"/>
      <c r="BE24" s="67" t="s">
        <v>312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287</v>
      </c>
      <c r="C25" s="65" t="s">
        <v>278</v>
      </c>
      <c r="D25" s="65" t="s">
        <v>288</v>
      </c>
      <c r="E25" s="65" t="s">
        <v>335</v>
      </c>
      <c r="F25" s="65" t="s">
        <v>328</v>
      </c>
      <c r="H25" s="65"/>
      <c r="I25" s="65" t="s">
        <v>348</v>
      </c>
      <c r="J25" s="65" t="s">
        <v>278</v>
      </c>
      <c r="K25" s="65" t="s">
        <v>288</v>
      </c>
      <c r="L25" s="65" t="s">
        <v>279</v>
      </c>
      <c r="M25" s="65" t="s">
        <v>342</v>
      </c>
      <c r="O25" s="65"/>
      <c r="P25" s="65" t="s">
        <v>333</v>
      </c>
      <c r="Q25" s="65" t="s">
        <v>278</v>
      </c>
      <c r="R25" s="65" t="s">
        <v>288</v>
      </c>
      <c r="S25" s="65" t="s">
        <v>279</v>
      </c>
      <c r="T25" s="65" t="s">
        <v>328</v>
      </c>
      <c r="V25" s="65"/>
      <c r="W25" s="65" t="s">
        <v>287</v>
      </c>
      <c r="X25" s="65" t="s">
        <v>278</v>
      </c>
      <c r="Y25" s="65" t="s">
        <v>288</v>
      </c>
      <c r="Z25" s="65" t="s">
        <v>335</v>
      </c>
      <c r="AA25" s="65" t="s">
        <v>342</v>
      </c>
      <c r="AC25" s="65"/>
      <c r="AD25" s="65" t="s">
        <v>287</v>
      </c>
      <c r="AE25" s="65" t="s">
        <v>337</v>
      </c>
      <c r="AF25" s="65" t="s">
        <v>334</v>
      </c>
      <c r="AG25" s="65" t="s">
        <v>344</v>
      </c>
      <c r="AH25" s="65" t="s">
        <v>342</v>
      </c>
      <c r="AJ25" s="65"/>
      <c r="AK25" s="65" t="s">
        <v>330</v>
      </c>
      <c r="AL25" s="65" t="s">
        <v>278</v>
      </c>
      <c r="AM25" s="65" t="s">
        <v>288</v>
      </c>
      <c r="AN25" s="65" t="s">
        <v>344</v>
      </c>
      <c r="AO25" s="65" t="s">
        <v>328</v>
      </c>
      <c r="AQ25" s="65"/>
      <c r="AR25" s="65" t="s">
        <v>330</v>
      </c>
      <c r="AS25" s="65" t="s">
        <v>337</v>
      </c>
      <c r="AT25" s="65" t="s">
        <v>331</v>
      </c>
      <c r="AU25" s="65" t="s">
        <v>279</v>
      </c>
      <c r="AV25" s="65" t="s">
        <v>342</v>
      </c>
      <c r="AX25" s="65"/>
      <c r="AY25" s="65" t="s">
        <v>330</v>
      </c>
      <c r="AZ25" s="65" t="s">
        <v>278</v>
      </c>
      <c r="BA25" s="65" t="s">
        <v>288</v>
      </c>
      <c r="BB25" s="65" t="s">
        <v>335</v>
      </c>
      <c r="BC25" s="65" t="s">
        <v>328</v>
      </c>
      <c r="BE25" s="65"/>
      <c r="BF25" s="65" t="s">
        <v>330</v>
      </c>
      <c r="BG25" s="65" t="s">
        <v>278</v>
      </c>
      <c r="BH25" s="65" t="s">
        <v>288</v>
      </c>
      <c r="BI25" s="65" t="s">
        <v>279</v>
      </c>
      <c r="BJ25" s="65" t="s">
        <v>328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93.72457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3.0949255999999998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2.4001844000000001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24.918576999999999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2.7732112</v>
      </c>
      <c r="AJ26" s="65" t="s">
        <v>289</v>
      </c>
      <c r="AK26" s="65">
        <v>320</v>
      </c>
      <c r="AL26" s="65">
        <v>400</v>
      </c>
      <c r="AM26" s="65">
        <v>0</v>
      </c>
      <c r="AN26" s="65">
        <v>1000</v>
      </c>
      <c r="AO26" s="65">
        <v>822.12463000000002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12.440197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3.3643808000000002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0.30909126999999997</v>
      </c>
    </row>
    <row r="33" spans="1:68" x14ac:dyDescent="0.3">
      <c r="A33" s="66" t="s">
        <v>313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350</v>
      </c>
      <c r="B34" s="67"/>
      <c r="C34" s="67"/>
      <c r="D34" s="67"/>
      <c r="E34" s="67"/>
      <c r="F34" s="67"/>
      <c r="H34" s="67" t="s">
        <v>314</v>
      </c>
      <c r="I34" s="67"/>
      <c r="J34" s="67"/>
      <c r="K34" s="67"/>
      <c r="L34" s="67"/>
      <c r="M34" s="67"/>
      <c r="O34" s="67" t="s">
        <v>351</v>
      </c>
      <c r="P34" s="67"/>
      <c r="Q34" s="67"/>
      <c r="R34" s="67"/>
      <c r="S34" s="67"/>
      <c r="T34" s="67"/>
      <c r="V34" s="67" t="s">
        <v>315</v>
      </c>
      <c r="W34" s="67"/>
      <c r="X34" s="67"/>
      <c r="Y34" s="67"/>
      <c r="Z34" s="67"/>
      <c r="AA34" s="67"/>
      <c r="AC34" s="67" t="s">
        <v>290</v>
      </c>
      <c r="AD34" s="67"/>
      <c r="AE34" s="67"/>
      <c r="AF34" s="67"/>
      <c r="AG34" s="67"/>
      <c r="AH34" s="67"/>
      <c r="AJ34" s="67" t="s">
        <v>316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287</v>
      </c>
      <c r="C35" s="65" t="s">
        <v>278</v>
      </c>
      <c r="D35" s="65" t="s">
        <v>288</v>
      </c>
      <c r="E35" s="65" t="s">
        <v>279</v>
      </c>
      <c r="F35" s="65" t="s">
        <v>347</v>
      </c>
      <c r="H35" s="65"/>
      <c r="I35" s="65" t="s">
        <v>330</v>
      </c>
      <c r="J35" s="65" t="s">
        <v>337</v>
      </c>
      <c r="K35" s="65" t="s">
        <v>288</v>
      </c>
      <c r="L35" s="65" t="s">
        <v>279</v>
      </c>
      <c r="M35" s="65" t="s">
        <v>347</v>
      </c>
      <c r="O35" s="65"/>
      <c r="P35" s="65" t="s">
        <v>330</v>
      </c>
      <c r="Q35" s="65" t="s">
        <v>278</v>
      </c>
      <c r="R35" s="65" t="s">
        <v>343</v>
      </c>
      <c r="S35" s="65" t="s">
        <v>344</v>
      </c>
      <c r="T35" s="65" t="s">
        <v>328</v>
      </c>
      <c r="V35" s="65"/>
      <c r="W35" s="65" t="s">
        <v>348</v>
      </c>
      <c r="X35" s="65" t="s">
        <v>278</v>
      </c>
      <c r="Y35" s="65" t="s">
        <v>288</v>
      </c>
      <c r="Z35" s="65" t="s">
        <v>279</v>
      </c>
      <c r="AA35" s="65" t="s">
        <v>328</v>
      </c>
      <c r="AC35" s="65"/>
      <c r="AD35" s="65" t="s">
        <v>287</v>
      </c>
      <c r="AE35" s="65" t="s">
        <v>278</v>
      </c>
      <c r="AF35" s="65" t="s">
        <v>334</v>
      </c>
      <c r="AG35" s="65" t="s">
        <v>335</v>
      </c>
      <c r="AH35" s="65" t="s">
        <v>328</v>
      </c>
      <c r="AJ35" s="65"/>
      <c r="AK35" s="65" t="s">
        <v>287</v>
      </c>
      <c r="AL35" s="65" t="s">
        <v>337</v>
      </c>
      <c r="AM35" s="65" t="s">
        <v>288</v>
      </c>
      <c r="AN35" s="65" t="s">
        <v>279</v>
      </c>
      <c r="AO35" s="65" t="s">
        <v>328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655.5249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1819.0250000000001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10323.83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4193.3877000000002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137.04060000000001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137.9314</v>
      </c>
    </row>
    <row r="43" spans="1:68" x14ac:dyDescent="0.3">
      <c r="A43" s="66" t="s">
        <v>352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291</v>
      </c>
      <c r="B44" s="67"/>
      <c r="C44" s="67"/>
      <c r="D44" s="67"/>
      <c r="E44" s="67"/>
      <c r="F44" s="67"/>
      <c r="H44" s="67" t="s">
        <v>353</v>
      </c>
      <c r="I44" s="67"/>
      <c r="J44" s="67"/>
      <c r="K44" s="67"/>
      <c r="L44" s="67"/>
      <c r="M44" s="67"/>
      <c r="O44" s="67" t="s">
        <v>317</v>
      </c>
      <c r="P44" s="67"/>
      <c r="Q44" s="67"/>
      <c r="R44" s="67"/>
      <c r="S44" s="67"/>
      <c r="T44" s="67"/>
      <c r="V44" s="67" t="s">
        <v>318</v>
      </c>
      <c r="W44" s="67"/>
      <c r="X44" s="67"/>
      <c r="Y44" s="67"/>
      <c r="Z44" s="67"/>
      <c r="AA44" s="67"/>
      <c r="AC44" s="67" t="s">
        <v>319</v>
      </c>
      <c r="AD44" s="67"/>
      <c r="AE44" s="67"/>
      <c r="AF44" s="67"/>
      <c r="AG44" s="67"/>
      <c r="AH44" s="67"/>
      <c r="AJ44" s="67" t="s">
        <v>320</v>
      </c>
      <c r="AK44" s="67"/>
      <c r="AL44" s="67"/>
      <c r="AM44" s="67"/>
      <c r="AN44" s="67"/>
      <c r="AO44" s="67"/>
      <c r="AQ44" s="67" t="s">
        <v>321</v>
      </c>
      <c r="AR44" s="67"/>
      <c r="AS44" s="67"/>
      <c r="AT44" s="67"/>
      <c r="AU44" s="67"/>
      <c r="AV44" s="67"/>
      <c r="AX44" s="67" t="s">
        <v>338</v>
      </c>
      <c r="AY44" s="67"/>
      <c r="AZ44" s="67"/>
      <c r="BA44" s="67"/>
      <c r="BB44" s="67"/>
      <c r="BC44" s="67"/>
      <c r="BE44" s="67" t="s">
        <v>322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287</v>
      </c>
      <c r="C45" s="65" t="s">
        <v>278</v>
      </c>
      <c r="D45" s="65" t="s">
        <v>334</v>
      </c>
      <c r="E45" s="65" t="s">
        <v>279</v>
      </c>
      <c r="F45" s="65" t="s">
        <v>328</v>
      </c>
      <c r="H45" s="65"/>
      <c r="I45" s="65" t="s">
        <v>287</v>
      </c>
      <c r="J45" s="65" t="s">
        <v>336</v>
      </c>
      <c r="K45" s="65" t="s">
        <v>334</v>
      </c>
      <c r="L45" s="65" t="s">
        <v>335</v>
      </c>
      <c r="M45" s="65" t="s">
        <v>328</v>
      </c>
      <c r="O45" s="65"/>
      <c r="P45" s="65" t="s">
        <v>287</v>
      </c>
      <c r="Q45" s="65" t="s">
        <v>278</v>
      </c>
      <c r="R45" s="65" t="s">
        <v>288</v>
      </c>
      <c r="S45" s="65" t="s">
        <v>344</v>
      </c>
      <c r="T45" s="65" t="s">
        <v>328</v>
      </c>
      <c r="V45" s="65"/>
      <c r="W45" s="65" t="s">
        <v>287</v>
      </c>
      <c r="X45" s="65" t="s">
        <v>278</v>
      </c>
      <c r="Y45" s="65" t="s">
        <v>343</v>
      </c>
      <c r="Z45" s="65" t="s">
        <v>344</v>
      </c>
      <c r="AA45" s="65" t="s">
        <v>332</v>
      </c>
      <c r="AC45" s="65"/>
      <c r="AD45" s="65" t="s">
        <v>287</v>
      </c>
      <c r="AE45" s="65" t="s">
        <v>354</v>
      </c>
      <c r="AF45" s="65" t="s">
        <v>288</v>
      </c>
      <c r="AG45" s="65" t="s">
        <v>279</v>
      </c>
      <c r="AH45" s="65" t="s">
        <v>328</v>
      </c>
      <c r="AJ45" s="65"/>
      <c r="AK45" s="65" t="s">
        <v>348</v>
      </c>
      <c r="AL45" s="65" t="s">
        <v>278</v>
      </c>
      <c r="AM45" s="65" t="s">
        <v>288</v>
      </c>
      <c r="AN45" s="65" t="s">
        <v>279</v>
      </c>
      <c r="AO45" s="65" t="s">
        <v>328</v>
      </c>
      <c r="AQ45" s="65"/>
      <c r="AR45" s="65" t="s">
        <v>287</v>
      </c>
      <c r="AS45" s="65" t="s">
        <v>278</v>
      </c>
      <c r="AT45" s="65" t="s">
        <v>288</v>
      </c>
      <c r="AU45" s="65" t="s">
        <v>279</v>
      </c>
      <c r="AV45" s="65" t="s">
        <v>347</v>
      </c>
      <c r="AX45" s="65"/>
      <c r="AY45" s="65" t="s">
        <v>287</v>
      </c>
      <c r="AZ45" s="65" t="s">
        <v>354</v>
      </c>
      <c r="BA45" s="65" t="s">
        <v>288</v>
      </c>
      <c r="BB45" s="65" t="s">
        <v>279</v>
      </c>
      <c r="BC45" s="65" t="s">
        <v>328</v>
      </c>
      <c r="BE45" s="65"/>
      <c r="BF45" s="65" t="s">
        <v>348</v>
      </c>
      <c r="BG45" s="65" t="s">
        <v>336</v>
      </c>
      <c r="BH45" s="65" t="s">
        <v>288</v>
      </c>
      <c r="BI45" s="65" t="s">
        <v>279</v>
      </c>
      <c r="BJ45" s="65" t="s">
        <v>328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23.990760000000002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17.456295000000001</v>
      </c>
      <c r="O46" s="65" t="s">
        <v>323</v>
      </c>
      <c r="P46" s="65">
        <v>600</v>
      </c>
      <c r="Q46" s="65">
        <v>800</v>
      </c>
      <c r="R46" s="65">
        <v>0</v>
      </c>
      <c r="S46" s="65">
        <v>10000</v>
      </c>
      <c r="T46" s="65">
        <v>869.36950000000002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1.5789839E-2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5.3722466999999998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238.77972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158.3904</v>
      </c>
      <c r="AX46" s="65" t="s">
        <v>324</v>
      </c>
      <c r="AY46" s="65"/>
      <c r="AZ46" s="65"/>
      <c r="BA46" s="65"/>
      <c r="BB46" s="65"/>
      <c r="BC46" s="65"/>
      <c r="BE46" s="65" t="s">
        <v>355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325</v>
      </c>
      <c r="B2" s="61" t="s">
        <v>326</v>
      </c>
      <c r="C2" s="61" t="s">
        <v>275</v>
      </c>
      <c r="D2" s="61">
        <v>57</v>
      </c>
      <c r="E2" s="61">
        <v>3340.2516999999998</v>
      </c>
      <c r="F2" s="61">
        <v>543.85910000000001</v>
      </c>
      <c r="G2" s="61">
        <v>70.708879999999994</v>
      </c>
      <c r="H2" s="61">
        <v>39.321292999999997</v>
      </c>
      <c r="I2" s="61">
        <v>31.387578999999999</v>
      </c>
      <c r="J2" s="61">
        <v>116.994316</v>
      </c>
      <c r="K2" s="61">
        <v>63.685966000000001</v>
      </c>
      <c r="L2" s="61">
        <v>53.308349999999997</v>
      </c>
      <c r="M2" s="61">
        <v>37.884425999999998</v>
      </c>
      <c r="N2" s="61">
        <v>3.6437629999999999</v>
      </c>
      <c r="O2" s="61">
        <v>19.790562000000001</v>
      </c>
      <c r="P2" s="61">
        <v>1202.6128000000001</v>
      </c>
      <c r="Q2" s="61">
        <v>42.670540000000003</v>
      </c>
      <c r="R2" s="61">
        <v>813.63559999999995</v>
      </c>
      <c r="S2" s="61">
        <v>169.54982000000001</v>
      </c>
      <c r="T2" s="61">
        <v>7729.03</v>
      </c>
      <c r="U2" s="61">
        <v>6.1463150000000004</v>
      </c>
      <c r="V2" s="61">
        <v>30.176403000000001</v>
      </c>
      <c r="W2" s="61">
        <v>259.13869999999997</v>
      </c>
      <c r="X2" s="61">
        <v>93.72457</v>
      </c>
      <c r="Y2" s="61">
        <v>3.0949255999999998</v>
      </c>
      <c r="Z2" s="61">
        <v>2.4001844000000001</v>
      </c>
      <c r="AA2" s="61">
        <v>24.918576999999999</v>
      </c>
      <c r="AB2" s="61">
        <v>2.7732112</v>
      </c>
      <c r="AC2" s="61">
        <v>822.12463000000002</v>
      </c>
      <c r="AD2" s="61">
        <v>12.440197</v>
      </c>
      <c r="AE2" s="61">
        <v>3.3643808000000002</v>
      </c>
      <c r="AF2" s="61">
        <v>0.30909126999999997</v>
      </c>
      <c r="AG2" s="61">
        <v>655.5249</v>
      </c>
      <c r="AH2" s="61">
        <v>392.14102000000003</v>
      </c>
      <c r="AI2" s="61">
        <v>263.38385</v>
      </c>
      <c r="AJ2" s="61">
        <v>1819.0250000000001</v>
      </c>
      <c r="AK2" s="61">
        <v>10323.83</v>
      </c>
      <c r="AL2" s="61">
        <v>137.04060000000001</v>
      </c>
      <c r="AM2" s="61">
        <v>4193.3877000000002</v>
      </c>
      <c r="AN2" s="61">
        <v>137.9314</v>
      </c>
      <c r="AO2" s="61">
        <v>23.990760000000002</v>
      </c>
      <c r="AP2" s="61">
        <v>16.908867000000001</v>
      </c>
      <c r="AQ2" s="61">
        <v>7.0818940000000001</v>
      </c>
      <c r="AR2" s="61">
        <v>17.456295000000001</v>
      </c>
      <c r="AS2" s="61">
        <v>869.36950000000002</v>
      </c>
      <c r="AT2" s="61">
        <v>1.5789839E-2</v>
      </c>
      <c r="AU2" s="61">
        <v>5.3722466999999998</v>
      </c>
      <c r="AV2" s="61">
        <v>238.77972</v>
      </c>
      <c r="AW2" s="61">
        <v>158.3904</v>
      </c>
      <c r="AX2" s="61">
        <v>0.10660574</v>
      </c>
      <c r="AY2" s="61">
        <v>1.9719499</v>
      </c>
      <c r="AZ2" s="61">
        <v>615.32230000000004</v>
      </c>
      <c r="BA2" s="61">
        <v>54.924594999999997</v>
      </c>
      <c r="BB2" s="61">
        <v>16.420973</v>
      </c>
      <c r="BC2" s="61">
        <v>20.423403</v>
      </c>
      <c r="BD2" s="61">
        <v>18.071266000000001</v>
      </c>
      <c r="BE2" s="61">
        <v>1.2243826</v>
      </c>
      <c r="BF2" s="61">
        <v>4.8403286999999997</v>
      </c>
      <c r="BG2" s="61">
        <v>4.5795576000000001E-4</v>
      </c>
      <c r="BH2" s="61">
        <v>5.3432999999999996E-3</v>
      </c>
      <c r="BI2" s="61">
        <v>8.4171490000000005E-3</v>
      </c>
      <c r="BJ2" s="61">
        <v>6.6274165999999995E-2</v>
      </c>
      <c r="BK2" s="61">
        <v>3.5227366999999997E-5</v>
      </c>
      <c r="BL2" s="61">
        <v>0.55667809999999995</v>
      </c>
      <c r="BM2" s="61">
        <v>6.6667319999999997</v>
      </c>
      <c r="BN2" s="61">
        <v>1.8940170000000001</v>
      </c>
      <c r="BO2" s="61">
        <v>122.32653000000001</v>
      </c>
      <c r="BP2" s="61">
        <v>19.851748000000001</v>
      </c>
      <c r="BQ2" s="61">
        <v>36.778080000000003</v>
      </c>
      <c r="BR2" s="61">
        <v>140.81483</v>
      </c>
      <c r="BS2" s="61">
        <v>69.299064999999999</v>
      </c>
      <c r="BT2" s="61">
        <v>23.740843000000002</v>
      </c>
      <c r="BU2" s="61">
        <v>0.10462442</v>
      </c>
      <c r="BV2" s="61">
        <v>8.7993340000000003E-2</v>
      </c>
      <c r="BW2" s="61">
        <v>1.5643016000000001</v>
      </c>
      <c r="BX2" s="61">
        <v>2.7115838999999999</v>
      </c>
      <c r="BY2" s="61">
        <v>0.2402619</v>
      </c>
      <c r="BZ2" s="61">
        <v>7.2163000000000001E-4</v>
      </c>
      <c r="CA2" s="61">
        <v>2.0164873999999999</v>
      </c>
      <c r="CB2" s="61">
        <v>4.2987763999999998E-2</v>
      </c>
      <c r="CC2" s="61">
        <v>0.37209346999999998</v>
      </c>
      <c r="CD2" s="61">
        <v>3.173089</v>
      </c>
      <c r="CE2" s="61">
        <v>9.0301279999999998E-2</v>
      </c>
      <c r="CF2" s="61">
        <v>0.59043836999999999</v>
      </c>
      <c r="CG2" s="61">
        <v>6.2249995E-7</v>
      </c>
      <c r="CH2" s="61">
        <v>8.1825449999999994E-2</v>
      </c>
      <c r="CI2" s="61">
        <v>2.5332670000000001E-3</v>
      </c>
      <c r="CJ2" s="61">
        <v>6.7877280000000004</v>
      </c>
      <c r="CK2" s="61">
        <v>2.5857741E-2</v>
      </c>
      <c r="CL2" s="61">
        <v>1.4847516000000001</v>
      </c>
      <c r="CM2" s="61">
        <v>6.5231085000000002</v>
      </c>
      <c r="CN2" s="61">
        <v>3798.2017000000001</v>
      </c>
      <c r="CO2" s="61">
        <v>6495.8065999999999</v>
      </c>
      <c r="CP2" s="61">
        <v>3566.3314999999998</v>
      </c>
      <c r="CQ2" s="61">
        <v>1427.806</v>
      </c>
      <c r="CR2" s="61">
        <v>793.06880000000001</v>
      </c>
      <c r="CS2" s="61">
        <v>724.15819999999997</v>
      </c>
      <c r="CT2" s="61">
        <v>3769.4194000000002</v>
      </c>
      <c r="CU2" s="61">
        <v>2157.9749000000002</v>
      </c>
      <c r="CV2" s="61">
        <v>2353.7840000000001</v>
      </c>
      <c r="CW2" s="61">
        <v>2408.7566000000002</v>
      </c>
      <c r="CX2" s="61">
        <v>745.28060000000005</v>
      </c>
      <c r="CY2" s="61">
        <v>4927.049</v>
      </c>
      <c r="CZ2" s="61">
        <v>2336.9920000000002</v>
      </c>
      <c r="DA2" s="61">
        <v>5455.0429999999997</v>
      </c>
      <c r="DB2" s="61">
        <v>5469.5176000000001</v>
      </c>
      <c r="DC2" s="61">
        <v>7298.0366000000004</v>
      </c>
      <c r="DD2" s="61">
        <v>13348.215</v>
      </c>
      <c r="DE2" s="61">
        <v>2612.3413</v>
      </c>
      <c r="DF2" s="61">
        <v>6750.9862999999996</v>
      </c>
      <c r="DG2" s="61">
        <v>2842.4328999999998</v>
      </c>
      <c r="DH2" s="61">
        <v>178.36564999999999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54.924594999999997</v>
      </c>
      <c r="B6">
        <f>BB2</f>
        <v>16.420973</v>
      </c>
      <c r="C6">
        <f>BC2</f>
        <v>20.423403</v>
      </c>
      <c r="D6">
        <f>BD2</f>
        <v>18.071266000000001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" sqref="G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22978</v>
      </c>
      <c r="C2" s="56">
        <f ca="1">YEAR(TODAY())-YEAR(B2)+IF(TODAY()&gt;=DATE(YEAR(TODAY()),MONTH(B2),DAY(B2)),0,-1)</f>
        <v>57</v>
      </c>
      <c r="E2" s="52">
        <v>168.1</v>
      </c>
      <c r="F2" s="53" t="s">
        <v>39</v>
      </c>
      <c r="G2" s="52">
        <v>60.95</v>
      </c>
      <c r="H2" s="51" t="s">
        <v>41</v>
      </c>
      <c r="I2" s="72">
        <f>ROUND(G3/E3^2,1)</f>
        <v>21.6</v>
      </c>
    </row>
    <row r="3" spans="1:9" x14ac:dyDescent="0.3">
      <c r="E3" s="51">
        <f>E2/100</f>
        <v>1.681</v>
      </c>
      <c r="F3" s="51" t="s">
        <v>40</v>
      </c>
      <c r="G3" s="51">
        <f>G2</f>
        <v>60.95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44050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I5" sqref="I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정상석, ID : H1800034)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09월 21일 14:16:10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5" zoomScaleNormal="100" zoomScaleSheetLayoutView="100" zoomScalePageLayoutView="10" workbookViewId="0">
      <selection activeCell="W10" sqref="W1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276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44050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57</v>
      </c>
      <c r="G12" s="94"/>
      <c r="H12" s="94"/>
      <c r="I12" s="94"/>
      <c r="K12" s="123">
        <f>'개인정보 및 신체계측 입력'!E2</f>
        <v>168.1</v>
      </c>
      <c r="L12" s="124"/>
      <c r="M12" s="117">
        <f>'개인정보 및 신체계측 입력'!G2</f>
        <v>60.95</v>
      </c>
      <c r="N12" s="118"/>
      <c r="O12" s="113" t="s">
        <v>271</v>
      </c>
      <c r="P12" s="107"/>
      <c r="Q12" s="90">
        <f>'개인정보 및 신체계측 입력'!I2</f>
        <v>21.6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정상석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74.341999999999999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9.6649999999999991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15.992000000000001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19.399999999999999</v>
      </c>
      <c r="L72" s="36" t="s">
        <v>53</v>
      </c>
      <c r="M72" s="36">
        <f>ROUND('DRIs DATA'!K8,1)</f>
        <v>8.3000000000000007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108.48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251.47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93.72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184.88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81.94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688.26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239.91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2020-06-24T06:28:05Z</cp:lastPrinted>
  <dcterms:created xsi:type="dcterms:W3CDTF">2015-06-13T08:19:18Z</dcterms:created>
  <dcterms:modified xsi:type="dcterms:W3CDTF">2020-09-22T02:39:45Z</dcterms:modified>
</cp:coreProperties>
</file>