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<sst xmlns="http://schemas.openxmlformats.org/spreadsheetml/2006/main" count="692" uniqueCount="339">
  <si>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</si>
  <si>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</si>
  <si>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</si>
  <si>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</si>
  <si>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</si>
  <si>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</si>
  <si>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</si>
  <si>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</si>
  <si>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</si>
  <si>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</si>
  <si>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</si>
  <si>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</si>
  <si>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</si>
  <si>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</si>
  <si>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</si>
  <si>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</si>
  <si>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</si>
  <si>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</si>
  <si>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</si>
  <si>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</si>
  <si>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</si>
  <si>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</si>
  <si>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</si>
  <si>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</si>
  <si>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</si>
  <si>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</si>
  <si>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</si>
  <si>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</si>
  <si>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</si>
  <si>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</si>
  <si>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</si>
  <si>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</si>
  <si>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</si>
  <si>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</si>
  <si>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</si>
  <si>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</si>
  <si>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</si>
  <si>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</si>
  <si>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</si>
  <si>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</si>
  <si>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</si>
  <si>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</si>
  <si>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</si>
  <si>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</si>
  <si>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</si>
  <si>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</si>
  <si>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</si>
  <si>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</si>
  <si>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</si>
  <si>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</si>
  <si>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</si>
  <si>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</si>
  <si>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</si>
  <si>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</si>
  <si>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</si>
  <si>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</si>
  <si>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</si>
  <si>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</si>
  <si>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</si>
  <si>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</si>
  <si>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</si>
  <si>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</si>
  <si>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</si>
  <si>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</si>
  <si>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</si>
  <si>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</si>
  <si>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</si>
  <si>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</si>
  <si>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</si>
  <si>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</si>
  <si>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</si>
  <si>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</si>
  <si>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</si>
  <si>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</si>
  <si>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</si>
  <si>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</si>
  <si>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</si>
  <si>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</si>
  <si>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</si>
  <si>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</si>
  <si>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</si>
  <si>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</si>
  <si>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</si>
  <si>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</si>
  <si>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</si>
  <si>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</si>
  <si>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</si>
  <si>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</si>
  <si>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</si>
  <si>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</si>
  <si>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</si>
  <si>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</si>
  <si>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</si>
  <si>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</si>
  <si>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</si>
  <si>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</si>
  <si>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</si>
  <si>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</si>
  <si>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</si>
  <si>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</si>
  <si>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</si>
  <si>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</si>
  <si>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</si>
  <si>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</si>
  <si>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</si>
  <si>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</si>
  <si>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</si>
  <si>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</si>
  <si>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</si>
  <si>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</si>
  <si>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</si>
  <si>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</si>
  <si>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</si>
  <si>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</si>
  <si>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</si>
  <si>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</si>
  <si>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</si>
  <si>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</si>
  <si>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</si>
  <si>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</si>
  <si>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</si>
  <si>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</si>
  <si>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</si>
  <si>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</si>
  <si>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</si>
  <si>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</si>
  <si>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</si>
  <si>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</si>
  <si>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</si>
  <si>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</si>
  <si>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</si>
  <si>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</si>
  <si>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</si>
  <si>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</si>
  <si>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</si>
  <si>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</si>
  <si>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</si>
  <si>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</si>
  <si>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</si>
  <si>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</si>
  <si>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</si>
  <si>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</si>
  <si>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</si>
  <si>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</si>
  <si>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</si>
  <si>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</si>
  <si>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</si>
  <si>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</si>
  <si>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</si>
  <si>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</si>
  <si>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</si>
  <si>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</si>
  <si>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</si>
  <si>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</si>
  <si>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</si>
  <si>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</si>
  <si>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</si>
  <si>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</si>
  <si>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</si>
  <si>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</si>
  <si>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</si>
  <si>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</si>
  <si>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</si>
  <si>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</si>
  <si>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</si>
  <si>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</si>
  <si>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</si>
  <si>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</si>
  <si>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</si>
  <si>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</si>
  <si>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</si>
  <si>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</si>
  <si>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</si>
  <si>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</si>
  <si>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</si>
  <si>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</si>
  <si>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</si>
  <si>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</si>
  <si>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</si>
  <si>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</si>
  <si>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</si>
  <si>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</si>
  <si>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</si>
  <si>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</si>
  <si>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</si>
  <si>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</si>
  <si>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</si>
  <si>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</si>
  <si>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</si>
  <si>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</si>
  <si>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</si>
  <si>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</si>
  <si>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</si>
  <si>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</si>
  <si>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</si>
  <si>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</si>
  <si>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</si>
  <si>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</si>
  <si>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</si>
  <si>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</si>
  <si>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</si>
  <si>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</si>
  <si>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</si>
  <si>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</si>
  <si>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</si>
  <si>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</si>
  <si>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</si>
  <si>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</si>
  <si>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</si>
  <si>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</si>
  <si>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</si>
  <si>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</si>
  <si>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</si>
  <si>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</si>
  <si>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</si>
  <si>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</si>
  <si>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</si>
  <si>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</si>
  <si>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</si>
  <si>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</si>
  <si>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</si>
  <si>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</si>
  <si>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</si>
  <si>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</si>
  <si>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</si>
  <si>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</si>
  <si>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</si>
  <si>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</si>
  <si>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</si>
  <si>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</si>
  <si>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</si>
  <si>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</si>
  <si>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</si>
  <si>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</si>
  <si>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</si>
  <si>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</si>
  <si>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</si>
  <si>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</si>
  <si>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</si>
  <si>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</si>
  <si>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</si>
  <si>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</si>
  <si>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</si>
  <si>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</si>
  <si>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</si>
  <si>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</si>
  <si>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</si>
  <si>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</si>
  <si>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</si>
  <si>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</si>
  <si>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</si>
  <si>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</si>
  <si>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</si>
  <si>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</si>
  <si>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</si>
  <si>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</si>
  <si>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</si>
  <si>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</si>
  <si>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</si>
  <si>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</si>
  <si>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</si>
  <si>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</si>
  <si>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</si>
  <si>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</si>
  <si>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</si>
  <si>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</si>
  <si>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</si>
  <si>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</si>
  <si>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</si>
  <si>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</si>
  <si>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</si>
  <si>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</si>
  <si>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</si>
  <si>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</si>
  <si>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</si>
  <si>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에너지(kcal)</t>
    <phoneticPr fontId="1" type="noConversion"/>
  </si>
  <si>
    <t>불포화지방산</t>
    <phoneticPr fontId="1" type="noConversion"/>
  </si>
  <si>
    <t>섭취량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</si>
  <si>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</si>
  <si>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</si>
  <si>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</si>
  <si>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</si>
  <si>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</si>
  <si>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</si>
  <si>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</si>
  <si>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</si>
  <si>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</si>
  <si>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</si>
  <si>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</si>
  <si>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</si>
  <si>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</si>
  <si>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</si>
  <si>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</si>
  <si>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</si>
  <si>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</si>
  <si>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</si>
  <si>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</si>
  <si>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</si>
  <si>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</si>
  <si>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</si>
  <si>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</si>
  <si>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</si>
  <si>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</si>
  <si>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</si>
  <si>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</si>
  <si>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</si>
  <si>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</si>
  <si>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</si>
  <si>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</si>
  <si>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</si>
  <si>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</si>
  <si>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</si>
  <si>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</si>
  <si>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</si>
  <si>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</si>
  <si>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</si>
  <si>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</si>
  <si>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</si>
  <si>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</si>
  <si>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</si>
  <si>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</si>
  <si>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</si>
  <si>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</si>
  <si>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</si>
  <si>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</si>
  <si>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</si>
  <si>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열량영양소</t>
    <phoneticPr fontId="1" type="noConversion"/>
  </si>
  <si>
    <t>필요추정량</t>
    <phoneticPr fontId="1" type="noConversion"/>
  </si>
  <si>
    <t>탄수화물</t>
    <phoneticPr fontId="1" type="noConversion"/>
  </si>
  <si>
    <t>비타민A</t>
    <phoneticPr fontId="1" type="noConversion"/>
  </si>
  <si>
    <t>비타민A(μg RAE/일)</t>
    <phoneticPr fontId="1" type="noConversion"/>
  </si>
  <si>
    <t>비타민B12</t>
    <phoneticPr fontId="1" type="noConversion"/>
  </si>
  <si>
    <t>다량 무기질</t>
    <phoneticPr fontId="1" type="noConversion"/>
  </si>
  <si>
    <t>구리</t>
    <phoneticPr fontId="1" type="noConversion"/>
  </si>
  <si>
    <t>(설문지 : FFQ 95문항 설문지, 사용자 : 윤성, ID : H1800037)</t>
  </si>
  <si>
    <t>2020년 09월 22일 14:38:00</t>
  </si>
  <si>
    <t>단백질</t>
    <phoneticPr fontId="1" type="noConversion"/>
  </si>
  <si>
    <t>H1800037</t>
  </si>
  <si>
    <t>윤성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</si>
</sst>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201.08383000000001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025768"/>
        <c:axId val="373024592"/>
      </c:barChart>
      <c:catAx>
        <c:axId val="37302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024592"/>
        <c:crosses val="autoZero"/>
        <c:auto val="1"/>
        <c:lblAlgn val="ctr"/>
        <c:lblOffset val="100"/>
        <c:noMultiLvlLbl val="0"/>
      </c:catAx>
      <c:valAx>
        <c:axId val="37302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02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6.2239475000000004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555424"/>
        <c:axId val="485549936"/>
      </c:barChart>
      <c:catAx>
        <c:axId val="48555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549936"/>
        <c:crosses val="autoZero"/>
        <c:auto val="1"/>
        <c:lblAlgn val="ctr"/>
        <c:lblOffset val="100"/>
        <c:noMultiLvlLbl val="0"/>
      </c:catAx>
      <c:valAx>
        <c:axId val="485549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55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4.0591330000000001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552288"/>
        <c:axId val="485553072"/>
      </c:barChart>
      <c:catAx>
        <c:axId val="48555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553072"/>
        <c:crosses val="autoZero"/>
        <c:auto val="1"/>
        <c:lblAlgn val="ctr"/>
        <c:lblOffset val="100"/>
        <c:noMultiLvlLbl val="0"/>
      </c:catAx>
      <c:valAx>
        <c:axId val="48555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55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3229.9870000000001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555816"/>
        <c:axId val="485550720"/>
      </c:barChart>
      <c:catAx>
        <c:axId val="48555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550720"/>
        <c:crosses val="autoZero"/>
        <c:auto val="1"/>
        <c:lblAlgn val="ctr"/>
        <c:lblOffset val="100"/>
        <c:noMultiLvlLbl val="0"/>
      </c:catAx>
      <c:valAx>
        <c:axId val="48555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55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9260.4639999999999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551112"/>
        <c:axId val="485554248"/>
      </c:barChart>
      <c:catAx>
        <c:axId val="48555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554248"/>
        <c:crosses val="autoZero"/>
        <c:auto val="1"/>
        <c:lblAlgn val="ctr"/>
        <c:lblOffset val="100"/>
        <c:noMultiLvlLbl val="0"/>
      </c:catAx>
      <c:valAx>
        <c:axId val="4855542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55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369.46523999999999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551504"/>
        <c:axId val="485556208"/>
      </c:barChart>
      <c:catAx>
        <c:axId val="48555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556208"/>
        <c:crosses val="autoZero"/>
        <c:auto val="1"/>
        <c:lblAlgn val="ctr"/>
        <c:lblOffset val="100"/>
        <c:noMultiLvlLbl val="0"/>
      </c:catAx>
      <c:valAx>
        <c:axId val="485556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55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383.77913999999998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026400"/>
        <c:axId val="486026792"/>
      </c:barChart>
      <c:catAx>
        <c:axId val="48602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026792"/>
        <c:crosses val="autoZero"/>
        <c:auto val="1"/>
        <c:lblAlgn val="ctr"/>
        <c:lblOffset val="100"/>
        <c:noMultiLvlLbl val="0"/>
      </c:catAx>
      <c:valAx>
        <c:axId val="486026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02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26.557559999999999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031496"/>
        <c:axId val="486029144"/>
      </c:barChart>
      <c:catAx>
        <c:axId val="486031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029144"/>
        <c:crosses val="autoZero"/>
        <c:auto val="1"/>
        <c:lblAlgn val="ctr"/>
        <c:lblOffset val="100"/>
        <c:noMultiLvlLbl val="0"/>
      </c:catAx>
      <c:valAx>
        <c:axId val="486029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03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2429.3706000000002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025616"/>
        <c:axId val="486029928"/>
      </c:barChart>
      <c:catAx>
        <c:axId val="48602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029928"/>
        <c:crosses val="autoZero"/>
        <c:auto val="1"/>
        <c:lblAlgn val="ctr"/>
        <c:lblOffset val="100"/>
        <c:noMultiLvlLbl val="0"/>
      </c:catAx>
      <c:valAx>
        <c:axId val="4860299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02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0.12856464000000001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027968"/>
        <c:axId val="486025224"/>
      </c:barChart>
      <c:catAx>
        <c:axId val="48602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025224"/>
        <c:crosses val="autoZero"/>
        <c:auto val="1"/>
        <c:lblAlgn val="ctr"/>
        <c:lblOffset val="100"/>
        <c:noMultiLvlLbl val="0"/>
      </c:catAx>
      <c:valAx>
        <c:axId val="48602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02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9.4752069999999993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028752"/>
        <c:axId val="486031104"/>
      </c:barChart>
      <c:catAx>
        <c:axId val="48602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031104"/>
        <c:crosses val="autoZero"/>
        <c:auto val="1"/>
        <c:lblAlgn val="ctr"/>
        <c:lblOffset val="100"/>
        <c:noMultiLvlLbl val="0"/>
      </c:catAx>
      <c:valAx>
        <c:axId val="486031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02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74.229354999999998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91184"/>
        <c:axId val="484797064"/>
      </c:barChart>
      <c:catAx>
        <c:axId val="48479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97064"/>
        <c:crosses val="autoZero"/>
        <c:auto val="1"/>
        <c:lblAlgn val="ctr"/>
        <c:lblOffset val="100"/>
        <c:noMultiLvlLbl val="0"/>
      </c:catAx>
      <c:valAx>
        <c:axId val="484797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9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460.38394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028360"/>
        <c:axId val="486026008"/>
      </c:barChart>
      <c:catAx>
        <c:axId val="48602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026008"/>
        <c:crosses val="autoZero"/>
        <c:auto val="1"/>
        <c:lblAlgn val="ctr"/>
        <c:lblOffset val="100"/>
        <c:noMultiLvlLbl val="0"/>
      </c:catAx>
      <c:valAx>
        <c:axId val="486026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02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216.12306000000001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031888"/>
        <c:axId val="486030712"/>
      </c:barChart>
      <c:catAx>
        <c:axId val="48603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030712"/>
        <c:crosses val="autoZero"/>
        <c:auto val="1"/>
        <c:lblAlgn val="ctr"/>
        <c:lblOffset val="100"/>
        <c:noMultiLvlLbl val="0"/>
      </c:catAx>
      <c:valAx>
        <c:axId val="48603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03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6.68</c:v>
                </c:pt>
                <c:pt idx="1">
                  <c:v>26.309000000000001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4407536"/>
        <c:axId val="484410280"/>
      </c:barChart>
      <c:catAx>
        <c:axId val="48440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410280"/>
        <c:crosses val="autoZero"/>
        <c:auto val="1"/>
        <c:lblAlgn val="ctr"/>
        <c:lblOffset val="100"/>
        <c:noMultiLvlLbl val="0"/>
      </c:catAx>
      <c:valAx>
        <c:axId val="48441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40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23.199936000000001</c:v>
                </c:pt>
                <c:pt idx="1">
                  <c:v>26.713919000000001</c:v>
                </c:pt>
                <c:pt idx="2">
                  <c:v>26.867819999999998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1651.2618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408320"/>
        <c:axId val="484407144"/>
      </c:barChart>
      <c:catAx>
        <c:axId val="48440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407144"/>
        <c:crosses val="autoZero"/>
        <c:auto val="1"/>
        <c:lblAlgn val="ctr"/>
        <c:lblOffset val="100"/>
        <c:noMultiLvlLbl val="0"/>
      </c:catAx>
      <c:valAx>
        <c:axId val="484407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40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52.429637999999997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409104"/>
        <c:axId val="484408712"/>
      </c:barChart>
      <c:catAx>
        <c:axId val="48440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408712"/>
        <c:crosses val="autoZero"/>
        <c:auto val="1"/>
        <c:lblAlgn val="ctr"/>
        <c:lblOffset val="100"/>
        <c:noMultiLvlLbl val="0"/>
      </c:catAx>
      <c:valAx>
        <c:axId val="484408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40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74.287999999999997</c:v>
                </c:pt>
                <c:pt idx="1">
                  <c:v>9.5839999999999996</c:v>
                </c:pt>
                <c:pt idx="2">
                  <c:v>16.129000000000001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6754176"/>
        <c:axId val="486754568"/>
      </c:barChart>
      <c:catAx>
        <c:axId val="48675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754568"/>
        <c:crosses val="autoZero"/>
        <c:auto val="1"/>
        <c:lblAlgn val="ctr"/>
        <c:lblOffset val="100"/>
        <c:noMultiLvlLbl val="0"/>
      </c:catAx>
      <c:valAx>
        <c:axId val="486754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75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6129.8959999999997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757704"/>
        <c:axId val="486752216"/>
      </c:barChart>
      <c:catAx>
        <c:axId val="4867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752216"/>
        <c:crosses val="autoZero"/>
        <c:auto val="1"/>
        <c:lblAlgn val="ctr"/>
        <c:lblOffset val="100"/>
        <c:noMultiLvlLbl val="0"/>
      </c:catAx>
      <c:valAx>
        <c:axId val="486752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75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306.34296000000001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759272"/>
        <c:axId val="486759664"/>
      </c:barChart>
      <c:catAx>
        <c:axId val="48675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759664"/>
        <c:crosses val="autoZero"/>
        <c:auto val="1"/>
        <c:lblAlgn val="ctr"/>
        <c:lblOffset val="100"/>
        <c:noMultiLvlLbl val="0"/>
      </c:catAx>
      <c:valAx>
        <c:axId val="486759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75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1543.3336999999999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752608"/>
        <c:axId val="486758096"/>
      </c:barChart>
      <c:catAx>
        <c:axId val="48675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758096"/>
        <c:crosses val="autoZero"/>
        <c:auto val="1"/>
        <c:lblAlgn val="ctr"/>
        <c:lblOffset val="100"/>
        <c:noMultiLvlLbl val="0"/>
      </c:catAx>
      <c:valAx>
        <c:axId val="48675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75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6.9335303000000001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96280"/>
        <c:axId val="484795104"/>
      </c:barChart>
      <c:catAx>
        <c:axId val="4847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95104"/>
        <c:crosses val="autoZero"/>
        <c:auto val="1"/>
        <c:lblAlgn val="ctr"/>
        <c:lblOffset val="100"/>
        <c:noMultiLvlLbl val="0"/>
      </c:catAx>
      <c:valAx>
        <c:axId val="484795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21734.473000000002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753000"/>
        <c:axId val="486755744"/>
      </c:barChart>
      <c:catAx>
        <c:axId val="48675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755744"/>
        <c:crosses val="autoZero"/>
        <c:auto val="1"/>
        <c:lblAlgn val="ctr"/>
        <c:lblOffset val="100"/>
        <c:noMultiLvlLbl val="0"/>
      </c:catAx>
      <c:valAx>
        <c:axId val="48675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75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44.412956000000001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753784"/>
        <c:axId val="486756528"/>
      </c:barChart>
      <c:catAx>
        <c:axId val="486753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756528"/>
        <c:crosses val="autoZero"/>
        <c:auto val="1"/>
        <c:lblAlgn val="ctr"/>
        <c:lblOffset val="100"/>
        <c:noMultiLvlLbl val="0"/>
      </c:catAx>
      <c:valAx>
        <c:axId val="486756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753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5.0322886000000002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757312"/>
        <c:axId val="487514648"/>
      </c:barChart>
      <c:catAx>
        <c:axId val="48675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514648"/>
        <c:crosses val="autoZero"/>
        <c:auto val="1"/>
        <c:lblAlgn val="ctr"/>
        <c:lblOffset val="100"/>
        <c:noMultiLvlLbl val="0"/>
      </c:catAx>
      <c:valAx>
        <c:axId val="487514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75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706.42596000000003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92752"/>
        <c:axId val="484794712"/>
      </c:barChart>
      <c:catAx>
        <c:axId val="48479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94712"/>
        <c:crosses val="autoZero"/>
        <c:auto val="1"/>
        <c:lblAlgn val="ctr"/>
        <c:lblOffset val="100"/>
        <c:noMultiLvlLbl val="0"/>
      </c:catAx>
      <c:valAx>
        <c:axId val="484794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9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4.5923385999999997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92360"/>
        <c:axId val="484791576"/>
      </c:barChart>
      <c:catAx>
        <c:axId val="48479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91576"/>
        <c:crosses val="autoZero"/>
        <c:auto val="1"/>
        <c:lblAlgn val="ctr"/>
        <c:lblOffset val="100"/>
        <c:noMultiLvlLbl val="0"/>
      </c:catAx>
      <c:valAx>
        <c:axId val="484791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9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44.032966999999999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90008"/>
        <c:axId val="484791968"/>
      </c:barChart>
      <c:catAx>
        <c:axId val="484790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91968"/>
        <c:crosses val="autoZero"/>
        <c:auto val="1"/>
        <c:lblAlgn val="ctr"/>
        <c:lblOffset val="100"/>
        <c:noMultiLvlLbl val="0"/>
      </c:catAx>
      <c:valAx>
        <c:axId val="48479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9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5.0322886000000002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95888"/>
        <c:axId val="484796672"/>
      </c:barChart>
      <c:catAx>
        <c:axId val="48479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96672"/>
        <c:crosses val="autoZero"/>
        <c:auto val="1"/>
        <c:lblAlgn val="ctr"/>
        <c:lblOffset val="100"/>
        <c:noMultiLvlLbl val="0"/>
      </c:catAx>
      <c:valAx>
        <c:axId val="48479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9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1622.7063000000001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90400"/>
        <c:axId val="485556600"/>
      </c:barChart>
      <c:catAx>
        <c:axId val="48479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556600"/>
        <c:crosses val="autoZero"/>
        <c:auto val="1"/>
        <c:lblAlgn val="ctr"/>
        <c:lblOffset val="100"/>
        <c:noMultiLvlLbl val="0"/>
      </c:catAx>
      <c:valAx>
        <c:axId val="485556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9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27.788511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556992"/>
        <c:axId val="485550328"/>
      </c:barChart>
      <c:catAx>
        <c:axId val="48555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550328"/>
        <c:crosses val="autoZero"/>
        <c:auto val="1"/>
        <c:lblAlgn val="ctr"/>
        <c:lblOffset val="100"/>
        <c:noMultiLvlLbl val="0"/>
      </c:catAx>
      <c:valAx>
        <c:axId val="48555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55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윤성, ID : H1800037)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09월 22일 14:38:00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6129.8959999999997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201.08383000000001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74.229354999999998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74.287999999999997</v>
      </c>
      <c r="G8" s="59">
        <f>'DRIs DATA 입력'!G8</f>
        <v>9.5839999999999996</v>
      </c>
      <c r="H8" s="59">
        <f>'DRIs DATA 입력'!H8</f>
        <v>16.129000000000001</v>
      </c>
      <c r="I8" s="46"/>
      <c r="J8" s="59" t="s">
        <v>216</v>
      </c>
      <c r="K8" s="59">
        <f>'DRIs DATA 입력'!K8</f>
        <v>6.68</v>
      </c>
      <c r="L8" s="59">
        <f>'DRIs DATA 입력'!L8</f>
        <v>26.309000000000001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1651.2618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52.429637999999997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6.9335303000000001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706.42596000000003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306.34296000000001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5.6069293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4.5923385999999997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44.032966999999999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5.0322886000000002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1622.7063000000001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27.788511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6.2239475000000004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4.0591330000000001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1543.3336999999999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3229.9870000000001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21734.473000000002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9260.4639999999999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369.46523999999999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383.77913999999998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44.412956000000001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26.557559999999999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2429.3706000000002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0.12856464000000001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9.4752069999999993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460.38394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216.12306000000001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280</v>
      </c>
      <c r="B1" s="61" t="s">
        <v>334</v>
      </c>
      <c r="G1" s="62" t="s">
        <v>281</v>
      </c>
      <c r="H1" s="61" t="s">
        <v>335</v>
      </c>
    </row>
    <row r="3" spans="1:27" x14ac:dyDescent="0.3">
      <c r="A3" s="71" t="s">
        <v>325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275</v>
      </c>
      <c r="B4" s="69"/>
      <c r="C4" s="69"/>
      <c r="E4" s="66" t="s">
        <v>326</v>
      </c>
      <c r="F4" s="67"/>
      <c r="G4" s="67"/>
      <c r="H4" s="68"/>
      <c r="J4" s="66" t="s">
        <v>276</v>
      </c>
      <c r="K4" s="67"/>
      <c r="L4" s="68"/>
      <c r="N4" s="69" t="s">
        <v>336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3">
      <c r="A5" s="65"/>
      <c r="B5" s="65" t="s">
        <v>327</v>
      </c>
      <c r="C5" s="65" t="s">
        <v>277</v>
      </c>
      <c r="E5" s="65"/>
      <c r="F5" s="65" t="s">
        <v>328</v>
      </c>
      <c r="G5" s="65" t="s">
        <v>283</v>
      </c>
      <c r="H5" s="65" t="s">
        <v>336</v>
      </c>
      <c r="J5" s="65"/>
      <c r="K5" s="65" t="s">
        <v>284</v>
      </c>
      <c r="L5" s="65" t="s">
        <v>285</v>
      </c>
      <c r="N5" s="65"/>
      <c r="O5" s="65" t="s">
        <v>286</v>
      </c>
      <c r="P5" s="65" t="s">
        <v>287</v>
      </c>
      <c r="Q5" s="65" t="s">
        <v>288</v>
      </c>
      <c r="R5" s="65" t="s">
        <v>289</v>
      </c>
      <c r="S5" s="65" t="s">
        <v>277</v>
      </c>
      <c r="U5" s="65"/>
      <c r="V5" s="65" t="s">
        <v>286</v>
      </c>
      <c r="W5" s="65" t="s">
        <v>287</v>
      </c>
      <c r="X5" s="65" t="s">
        <v>288</v>
      </c>
      <c r="Y5" s="65" t="s">
        <v>289</v>
      </c>
      <c r="Z5" s="65" t="s">
        <v>277</v>
      </c>
    </row>
    <row r="6" spans="1:27" x14ac:dyDescent="0.3">
      <c r="A6" s="65" t="s">
        <v>275</v>
      </c>
      <c r="B6" s="65">
        <v>2200</v>
      </c>
      <c r="C6" s="65">
        <v>6129.8959999999997</v>
      </c>
      <c r="E6" s="65" t="s">
        <v>290</v>
      </c>
      <c r="F6" s="65">
        <v>55</v>
      </c>
      <c r="G6" s="65">
        <v>15</v>
      </c>
      <c r="H6" s="65">
        <v>7</v>
      </c>
      <c r="J6" s="65" t="s">
        <v>290</v>
      </c>
      <c r="K6" s="65">
        <v>0.1</v>
      </c>
      <c r="L6" s="65">
        <v>4</v>
      </c>
      <c r="N6" s="65" t="s">
        <v>291</v>
      </c>
      <c r="O6" s="65">
        <v>50</v>
      </c>
      <c r="P6" s="65">
        <v>60</v>
      </c>
      <c r="Q6" s="65">
        <v>0</v>
      </c>
      <c r="R6" s="65">
        <v>0</v>
      </c>
      <c r="S6" s="65">
        <v>201.08383000000001</v>
      </c>
      <c r="U6" s="65" t="s">
        <v>292</v>
      </c>
      <c r="V6" s="65">
        <v>0</v>
      </c>
      <c r="W6" s="65">
        <v>0</v>
      </c>
      <c r="X6" s="65">
        <v>25</v>
      </c>
      <c r="Y6" s="65">
        <v>0</v>
      </c>
      <c r="Z6" s="65">
        <v>74.229354999999998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294</v>
      </c>
      <c r="F8" s="65">
        <v>74.287999999999997</v>
      </c>
      <c r="G8" s="65">
        <v>9.5839999999999996</v>
      </c>
      <c r="H8" s="65">
        <v>16.129000000000001</v>
      </c>
      <c r="J8" s="65" t="s">
        <v>294</v>
      </c>
      <c r="K8" s="65">
        <v>6.68</v>
      </c>
      <c r="L8" s="65">
        <v>26.309000000000001</v>
      </c>
    </row>
    <row r="13" spans="1:27" x14ac:dyDescent="0.3">
      <c r="A13" s="70" t="s">
        <v>295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329</v>
      </c>
      <c r="B14" s="69"/>
      <c r="C14" s="69"/>
      <c r="D14" s="69"/>
      <c r="E14" s="69"/>
      <c r="F14" s="69"/>
      <c r="H14" s="69" t="s">
        <v>296</v>
      </c>
      <c r="I14" s="69"/>
      <c r="J14" s="69"/>
      <c r="K14" s="69"/>
      <c r="L14" s="69"/>
      <c r="M14" s="69"/>
      <c r="O14" s="69" t="s">
        <v>297</v>
      </c>
      <c r="P14" s="69"/>
      <c r="Q14" s="69"/>
      <c r="R14" s="69"/>
      <c r="S14" s="69"/>
      <c r="T14" s="69"/>
      <c r="V14" s="69" t="s">
        <v>298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286</v>
      </c>
      <c r="C15" s="65" t="s">
        <v>287</v>
      </c>
      <c r="D15" s="65" t="s">
        <v>288</v>
      </c>
      <c r="E15" s="65" t="s">
        <v>289</v>
      </c>
      <c r="F15" s="65" t="s">
        <v>277</v>
      </c>
      <c r="H15" s="65"/>
      <c r="I15" s="65" t="s">
        <v>286</v>
      </c>
      <c r="J15" s="65" t="s">
        <v>287</v>
      </c>
      <c r="K15" s="65" t="s">
        <v>288</v>
      </c>
      <c r="L15" s="65" t="s">
        <v>289</v>
      </c>
      <c r="M15" s="65" t="s">
        <v>277</v>
      </c>
      <c r="O15" s="65"/>
      <c r="P15" s="65" t="s">
        <v>286</v>
      </c>
      <c r="Q15" s="65" t="s">
        <v>287</v>
      </c>
      <c r="R15" s="65" t="s">
        <v>288</v>
      </c>
      <c r="S15" s="65" t="s">
        <v>289</v>
      </c>
      <c r="T15" s="65" t="s">
        <v>277</v>
      </c>
      <c r="V15" s="65"/>
      <c r="W15" s="65" t="s">
        <v>286</v>
      </c>
      <c r="X15" s="65" t="s">
        <v>287</v>
      </c>
      <c r="Y15" s="65" t="s">
        <v>288</v>
      </c>
      <c r="Z15" s="65" t="s">
        <v>289</v>
      </c>
      <c r="AA15" s="65" t="s">
        <v>277</v>
      </c>
    </row>
    <row r="16" spans="1:27" x14ac:dyDescent="0.3">
      <c r="A16" s="65" t="s">
        <v>330</v>
      </c>
      <c r="B16" s="65">
        <v>530</v>
      </c>
      <c r="C16" s="65">
        <v>750</v>
      </c>
      <c r="D16" s="65">
        <v>0</v>
      </c>
      <c r="E16" s="65">
        <v>3000</v>
      </c>
      <c r="F16" s="65">
        <v>1651.2618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52.429637999999997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6.9335303000000001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706.42596000000003</v>
      </c>
    </row>
    <row r="23" spans="1:62" x14ac:dyDescent="0.3">
      <c r="A23" s="70" t="s">
        <v>299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300</v>
      </c>
      <c r="B24" s="69"/>
      <c r="C24" s="69"/>
      <c r="D24" s="69"/>
      <c r="E24" s="69"/>
      <c r="F24" s="69"/>
      <c r="H24" s="69" t="s">
        <v>301</v>
      </c>
      <c r="I24" s="69"/>
      <c r="J24" s="69"/>
      <c r="K24" s="69"/>
      <c r="L24" s="69"/>
      <c r="M24" s="69"/>
      <c r="O24" s="69" t="s">
        <v>302</v>
      </c>
      <c r="P24" s="69"/>
      <c r="Q24" s="69"/>
      <c r="R24" s="69"/>
      <c r="S24" s="69"/>
      <c r="T24" s="69"/>
      <c r="V24" s="69" t="s">
        <v>303</v>
      </c>
      <c r="W24" s="69"/>
      <c r="X24" s="69"/>
      <c r="Y24" s="69"/>
      <c r="Z24" s="69"/>
      <c r="AA24" s="69"/>
      <c r="AC24" s="69" t="s">
        <v>304</v>
      </c>
      <c r="AD24" s="69"/>
      <c r="AE24" s="69"/>
      <c r="AF24" s="69"/>
      <c r="AG24" s="69"/>
      <c r="AH24" s="69"/>
      <c r="AJ24" s="69" t="s">
        <v>305</v>
      </c>
      <c r="AK24" s="69"/>
      <c r="AL24" s="69"/>
      <c r="AM24" s="69"/>
      <c r="AN24" s="69"/>
      <c r="AO24" s="69"/>
      <c r="AQ24" s="69" t="s">
        <v>331</v>
      </c>
      <c r="AR24" s="69"/>
      <c r="AS24" s="69"/>
      <c r="AT24" s="69"/>
      <c r="AU24" s="69"/>
      <c r="AV24" s="69"/>
      <c r="AX24" s="69" t="s">
        <v>306</v>
      </c>
      <c r="AY24" s="69"/>
      <c r="AZ24" s="69"/>
      <c r="BA24" s="69"/>
      <c r="BB24" s="69"/>
      <c r="BC24" s="69"/>
      <c r="BE24" s="69" t="s">
        <v>307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286</v>
      </c>
      <c r="C25" s="65" t="s">
        <v>287</v>
      </c>
      <c r="D25" s="65" t="s">
        <v>288</v>
      </c>
      <c r="E25" s="65" t="s">
        <v>289</v>
      </c>
      <c r="F25" s="65" t="s">
        <v>277</v>
      </c>
      <c r="H25" s="65"/>
      <c r="I25" s="65" t="s">
        <v>286</v>
      </c>
      <c r="J25" s="65" t="s">
        <v>287</v>
      </c>
      <c r="K25" s="65" t="s">
        <v>288</v>
      </c>
      <c r="L25" s="65" t="s">
        <v>289</v>
      </c>
      <c r="M25" s="65" t="s">
        <v>277</v>
      </c>
      <c r="O25" s="65"/>
      <c r="P25" s="65" t="s">
        <v>286</v>
      </c>
      <c r="Q25" s="65" t="s">
        <v>287</v>
      </c>
      <c r="R25" s="65" t="s">
        <v>288</v>
      </c>
      <c r="S25" s="65" t="s">
        <v>289</v>
      </c>
      <c r="T25" s="65" t="s">
        <v>277</v>
      </c>
      <c r="V25" s="65"/>
      <c r="W25" s="65" t="s">
        <v>286</v>
      </c>
      <c r="X25" s="65" t="s">
        <v>287</v>
      </c>
      <c r="Y25" s="65" t="s">
        <v>288</v>
      </c>
      <c r="Z25" s="65" t="s">
        <v>289</v>
      </c>
      <c r="AA25" s="65" t="s">
        <v>277</v>
      </c>
      <c r="AC25" s="65"/>
      <c r="AD25" s="65" t="s">
        <v>286</v>
      </c>
      <c r="AE25" s="65" t="s">
        <v>287</v>
      </c>
      <c r="AF25" s="65" t="s">
        <v>288</v>
      </c>
      <c r="AG25" s="65" t="s">
        <v>289</v>
      </c>
      <c r="AH25" s="65" t="s">
        <v>277</v>
      </c>
      <c r="AJ25" s="65"/>
      <c r="AK25" s="65" t="s">
        <v>286</v>
      </c>
      <c r="AL25" s="65" t="s">
        <v>287</v>
      </c>
      <c r="AM25" s="65" t="s">
        <v>288</v>
      </c>
      <c r="AN25" s="65" t="s">
        <v>289</v>
      </c>
      <c r="AO25" s="65" t="s">
        <v>277</v>
      </c>
      <c r="AQ25" s="65"/>
      <c r="AR25" s="65" t="s">
        <v>286</v>
      </c>
      <c r="AS25" s="65" t="s">
        <v>287</v>
      </c>
      <c r="AT25" s="65" t="s">
        <v>288</v>
      </c>
      <c r="AU25" s="65" t="s">
        <v>289</v>
      </c>
      <c r="AV25" s="65" t="s">
        <v>277</v>
      </c>
      <c r="AX25" s="65"/>
      <c r="AY25" s="65" t="s">
        <v>286</v>
      </c>
      <c r="AZ25" s="65" t="s">
        <v>287</v>
      </c>
      <c r="BA25" s="65" t="s">
        <v>288</v>
      </c>
      <c r="BB25" s="65" t="s">
        <v>289</v>
      </c>
      <c r="BC25" s="65" t="s">
        <v>277</v>
      </c>
      <c r="BE25" s="65"/>
      <c r="BF25" s="65" t="s">
        <v>286</v>
      </c>
      <c r="BG25" s="65" t="s">
        <v>287</v>
      </c>
      <c r="BH25" s="65" t="s">
        <v>288</v>
      </c>
      <c r="BI25" s="65" t="s">
        <v>289</v>
      </c>
      <c r="BJ25" s="65" t="s">
        <v>277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306.34296000000001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5.6069293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4.5923385999999997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44.032966999999999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5.0322886000000002</v>
      </c>
      <c r="AJ26" s="65" t="s">
        <v>308</v>
      </c>
      <c r="AK26" s="65">
        <v>320</v>
      </c>
      <c r="AL26" s="65">
        <v>400</v>
      </c>
      <c r="AM26" s="65">
        <v>0</v>
      </c>
      <c r="AN26" s="65">
        <v>1000</v>
      </c>
      <c r="AO26" s="65">
        <v>1622.7063000000001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27.788511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6.2239475000000004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4.0591330000000001</v>
      </c>
    </row>
    <row r="33" spans="1:68" x14ac:dyDescent="0.3">
      <c r="A33" s="70" t="s">
        <v>332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309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310</v>
      </c>
      <c r="W34" s="69"/>
      <c r="X34" s="69"/>
      <c r="Y34" s="69"/>
      <c r="Z34" s="69"/>
      <c r="AA34" s="69"/>
      <c r="AC34" s="69" t="s">
        <v>311</v>
      </c>
      <c r="AD34" s="69"/>
      <c r="AE34" s="69"/>
      <c r="AF34" s="69"/>
      <c r="AG34" s="69"/>
      <c r="AH34" s="69"/>
      <c r="AJ34" s="69" t="s">
        <v>312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286</v>
      </c>
      <c r="C35" s="65" t="s">
        <v>287</v>
      </c>
      <c r="D35" s="65" t="s">
        <v>288</v>
      </c>
      <c r="E35" s="65" t="s">
        <v>289</v>
      </c>
      <c r="F35" s="65" t="s">
        <v>277</v>
      </c>
      <c r="H35" s="65"/>
      <c r="I35" s="65" t="s">
        <v>286</v>
      </c>
      <c r="J35" s="65" t="s">
        <v>287</v>
      </c>
      <c r="K35" s="65" t="s">
        <v>288</v>
      </c>
      <c r="L35" s="65" t="s">
        <v>289</v>
      </c>
      <c r="M35" s="65" t="s">
        <v>277</v>
      </c>
      <c r="O35" s="65"/>
      <c r="P35" s="65" t="s">
        <v>286</v>
      </c>
      <c r="Q35" s="65" t="s">
        <v>287</v>
      </c>
      <c r="R35" s="65" t="s">
        <v>288</v>
      </c>
      <c r="S35" s="65" t="s">
        <v>289</v>
      </c>
      <c r="T35" s="65" t="s">
        <v>277</v>
      </c>
      <c r="V35" s="65"/>
      <c r="W35" s="65" t="s">
        <v>286</v>
      </c>
      <c r="X35" s="65" t="s">
        <v>287</v>
      </c>
      <c r="Y35" s="65" t="s">
        <v>288</v>
      </c>
      <c r="Z35" s="65" t="s">
        <v>289</v>
      </c>
      <c r="AA35" s="65" t="s">
        <v>277</v>
      </c>
      <c r="AC35" s="65"/>
      <c r="AD35" s="65" t="s">
        <v>286</v>
      </c>
      <c r="AE35" s="65" t="s">
        <v>287</v>
      </c>
      <c r="AF35" s="65" t="s">
        <v>288</v>
      </c>
      <c r="AG35" s="65" t="s">
        <v>289</v>
      </c>
      <c r="AH35" s="65" t="s">
        <v>277</v>
      </c>
      <c r="AJ35" s="65"/>
      <c r="AK35" s="65" t="s">
        <v>286</v>
      </c>
      <c r="AL35" s="65" t="s">
        <v>287</v>
      </c>
      <c r="AM35" s="65" t="s">
        <v>288</v>
      </c>
      <c r="AN35" s="65" t="s">
        <v>289</v>
      </c>
      <c r="AO35" s="65" t="s">
        <v>277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1543.3336999999999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3229.9870000000001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21734.473000000002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9260.4639999999999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369.46523999999999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383.77913999999998</v>
      </c>
    </row>
    <row r="43" spans="1:68" x14ac:dyDescent="0.3">
      <c r="A43" s="70" t="s">
        <v>313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314</v>
      </c>
      <c r="B44" s="69"/>
      <c r="C44" s="69"/>
      <c r="D44" s="69"/>
      <c r="E44" s="69"/>
      <c r="F44" s="69"/>
      <c r="H44" s="69" t="s">
        <v>315</v>
      </c>
      <c r="I44" s="69"/>
      <c r="J44" s="69"/>
      <c r="K44" s="69"/>
      <c r="L44" s="69"/>
      <c r="M44" s="69"/>
      <c r="O44" s="69" t="s">
        <v>333</v>
      </c>
      <c r="P44" s="69"/>
      <c r="Q44" s="69"/>
      <c r="R44" s="69"/>
      <c r="S44" s="69"/>
      <c r="T44" s="69"/>
      <c r="V44" s="69" t="s">
        <v>316</v>
      </c>
      <c r="W44" s="69"/>
      <c r="X44" s="69"/>
      <c r="Y44" s="69"/>
      <c r="Z44" s="69"/>
      <c r="AA44" s="69"/>
      <c r="AC44" s="69" t="s">
        <v>317</v>
      </c>
      <c r="AD44" s="69"/>
      <c r="AE44" s="69"/>
      <c r="AF44" s="69"/>
      <c r="AG44" s="69"/>
      <c r="AH44" s="69"/>
      <c r="AJ44" s="69" t="s">
        <v>318</v>
      </c>
      <c r="AK44" s="69"/>
      <c r="AL44" s="69"/>
      <c r="AM44" s="69"/>
      <c r="AN44" s="69"/>
      <c r="AO44" s="69"/>
      <c r="AQ44" s="69" t="s">
        <v>319</v>
      </c>
      <c r="AR44" s="69"/>
      <c r="AS44" s="69"/>
      <c r="AT44" s="69"/>
      <c r="AU44" s="69"/>
      <c r="AV44" s="69"/>
      <c r="AX44" s="69" t="s">
        <v>320</v>
      </c>
      <c r="AY44" s="69"/>
      <c r="AZ44" s="69"/>
      <c r="BA44" s="69"/>
      <c r="BB44" s="69"/>
      <c r="BC44" s="69"/>
      <c r="BE44" s="69" t="s">
        <v>321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286</v>
      </c>
      <c r="C45" s="65" t="s">
        <v>287</v>
      </c>
      <c r="D45" s="65" t="s">
        <v>288</v>
      </c>
      <c r="E45" s="65" t="s">
        <v>289</v>
      </c>
      <c r="F45" s="65" t="s">
        <v>277</v>
      </c>
      <c r="H45" s="65"/>
      <c r="I45" s="65" t="s">
        <v>286</v>
      </c>
      <c r="J45" s="65" t="s">
        <v>287</v>
      </c>
      <c r="K45" s="65" t="s">
        <v>288</v>
      </c>
      <c r="L45" s="65" t="s">
        <v>289</v>
      </c>
      <c r="M45" s="65" t="s">
        <v>277</v>
      </c>
      <c r="O45" s="65"/>
      <c r="P45" s="65" t="s">
        <v>286</v>
      </c>
      <c r="Q45" s="65" t="s">
        <v>287</v>
      </c>
      <c r="R45" s="65" t="s">
        <v>288</v>
      </c>
      <c r="S45" s="65" t="s">
        <v>289</v>
      </c>
      <c r="T45" s="65" t="s">
        <v>277</v>
      </c>
      <c r="V45" s="65"/>
      <c r="W45" s="65" t="s">
        <v>286</v>
      </c>
      <c r="X45" s="65" t="s">
        <v>287</v>
      </c>
      <c r="Y45" s="65" t="s">
        <v>288</v>
      </c>
      <c r="Z45" s="65" t="s">
        <v>289</v>
      </c>
      <c r="AA45" s="65" t="s">
        <v>277</v>
      </c>
      <c r="AC45" s="65"/>
      <c r="AD45" s="65" t="s">
        <v>286</v>
      </c>
      <c r="AE45" s="65" t="s">
        <v>287</v>
      </c>
      <c r="AF45" s="65" t="s">
        <v>288</v>
      </c>
      <c r="AG45" s="65" t="s">
        <v>289</v>
      </c>
      <c r="AH45" s="65" t="s">
        <v>277</v>
      </c>
      <c r="AJ45" s="65"/>
      <c r="AK45" s="65" t="s">
        <v>286</v>
      </c>
      <c r="AL45" s="65" t="s">
        <v>287</v>
      </c>
      <c r="AM45" s="65" t="s">
        <v>288</v>
      </c>
      <c r="AN45" s="65" t="s">
        <v>289</v>
      </c>
      <c r="AO45" s="65" t="s">
        <v>277</v>
      </c>
      <c r="AQ45" s="65"/>
      <c r="AR45" s="65" t="s">
        <v>286</v>
      </c>
      <c r="AS45" s="65" t="s">
        <v>287</v>
      </c>
      <c r="AT45" s="65" t="s">
        <v>288</v>
      </c>
      <c r="AU45" s="65" t="s">
        <v>289</v>
      </c>
      <c r="AV45" s="65" t="s">
        <v>277</v>
      </c>
      <c r="AX45" s="65"/>
      <c r="AY45" s="65" t="s">
        <v>286</v>
      </c>
      <c r="AZ45" s="65" t="s">
        <v>287</v>
      </c>
      <c r="BA45" s="65" t="s">
        <v>288</v>
      </c>
      <c r="BB45" s="65" t="s">
        <v>289</v>
      </c>
      <c r="BC45" s="65" t="s">
        <v>277</v>
      </c>
      <c r="BE45" s="65"/>
      <c r="BF45" s="65" t="s">
        <v>286</v>
      </c>
      <c r="BG45" s="65" t="s">
        <v>287</v>
      </c>
      <c r="BH45" s="65" t="s">
        <v>288</v>
      </c>
      <c r="BI45" s="65" t="s">
        <v>289</v>
      </c>
      <c r="BJ45" s="65" t="s">
        <v>277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44.412956000000001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26.557559999999999</v>
      </c>
      <c r="O46" s="65" t="s">
        <v>322</v>
      </c>
      <c r="P46" s="65">
        <v>600</v>
      </c>
      <c r="Q46" s="65">
        <v>800</v>
      </c>
      <c r="R46" s="65">
        <v>0</v>
      </c>
      <c r="S46" s="65">
        <v>10000</v>
      </c>
      <c r="T46" s="65">
        <v>2429.3706000000002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0.12856464000000001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9.4752069999999993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460.38394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216.12306000000001</v>
      </c>
      <c r="AX46" s="65" t="s">
        <v>323</v>
      </c>
      <c r="AY46" s="65"/>
      <c r="AZ46" s="65"/>
      <c r="BA46" s="65"/>
      <c r="BB46" s="65"/>
      <c r="BC46" s="65"/>
      <c r="BE46" s="65" t="s">
        <v>324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337</v>
      </c>
      <c r="B2" s="61" t="s">
        <v>338</v>
      </c>
      <c r="C2" s="61" t="s">
        <v>278</v>
      </c>
      <c r="D2" s="61">
        <v>64</v>
      </c>
      <c r="E2" s="61">
        <v>6129.8959999999997</v>
      </c>
      <c r="F2" s="61">
        <v>926.17583999999999</v>
      </c>
      <c r="G2" s="61">
        <v>119.48274000000001</v>
      </c>
      <c r="H2" s="61">
        <v>77.055570000000003</v>
      </c>
      <c r="I2" s="61">
        <v>42.427166</v>
      </c>
      <c r="J2" s="61">
        <v>201.08383000000001</v>
      </c>
      <c r="K2" s="61">
        <v>126.941574</v>
      </c>
      <c r="L2" s="61">
        <v>74.142259999999993</v>
      </c>
      <c r="M2" s="61">
        <v>74.229354999999998</v>
      </c>
      <c r="N2" s="61">
        <v>6.2541722999999996</v>
      </c>
      <c r="O2" s="61">
        <v>36.077379999999998</v>
      </c>
      <c r="P2" s="61">
        <v>3099.4412000000002</v>
      </c>
      <c r="Q2" s="61">
        <v>90.841483999999994</v>
      </c>
      <c r="R2" s="61">
        <v>1651.2618</v>
      </c>
      <c r="S2" s="61">
        <v>227.91127</v>
      </c>
      <c r="T2" s="61">
        <v>17080.201000000001</v>
      </c>
      <c r="U2" s="61">
        <v>6.9335303000000001</v>
      </c>
      <c r="V2" s="61">
        <v>52.429637999999997</v>
      </c>
      <c r="W2" s="61">
        <v>706.42596000000003</v>
      </c>
      <c r="X2" s="61">
        <v>306.34296000000001</v>
      </c>
      <c r="Y2" s="61">
        <v>5.6069293</v>
      </c>
      <c r="Z2" s="61">
        <v>4.5923385999999997</v>
      </c>
      <c r="AA2" s="61">
        <v>44.032966999999999</v>
      </c>
      <c r="AB2" s="61">
        <v>5.0322886000000002</v>
      </c>
      <c r="AC2" s="61">
        <v>1622.7063000000001</v>
      </c>
      <c r="AD2" s="61">
        <v>27.788511</v>
      </c>
      <c r="AE2" s="61">
        <v>6.2239475000000004</v>
      </c>
      <c r="AF2" s="61">
        <v>4.0591330000000001</v>
      </c>
      <c r="AG2" s="61">
        <v>1543.3336999999999</v>
      </c>
      <c r="AH2" s="61">
        <v>915.70190000000002</v>
      </c>
      <c r="AI2" s="61">
        <v>627.6318</v>
      </c>
      <c r="AJ2" s="61">
        <v>3229.9870000000001</v>
      </c>
      <c r="AK2" s="61">
        <v>21734.473000000002</v>
      </c>
      <c r="AL2" s="61">
        <v>369.46523999999999</v>
      </c>
      <c r="AM2" s="61">
        <v>9260.4639999999999</v>
      </c>
      <c r="AN2" s="61">
        <v>383.77913999999998</v>
      </c>
      <c r="AO2" s="61">
        <v>44.412956000000001</v>
      </c>
      <c r="AP2" s="61">
        <v>33.855289999999997</v>
      </c>
      <c r="AQ2" s="61">
        <v>10.55767</v>
      </c>
      <c r="AR2" s="61">
        <v>26.557559999999999</v>
      </c>
      <c r="AS2" s="61">
        <v>2429.3706000000002</v>
      </c>
      <c r="AT2" s="61">
        <v>0.12856464000000001</v>
      </c>
      <c r="AU2" s="61">
        <v>9.4752069999999993</v>
      </c>
      <c r="AV2" s="61">
        <v>460.38394</v>
      </c>
      <c r="AW2" s="61">
        <v>216.12306000000001</v>
      </c>
      <c r="AX2" s="61">
        <v>0.53256870000000001</v>
      </c>
      <c r="AY2" s="61">
        <v>4.5933222999999996</v>
      </c>
      <c r="AZ2" s="61">
        <v>851.45870000000002</v>
      </c>
      <c r="BA2" s="61">
        <v>76.797110000000004</v>
      </c>
      <c r="BB2" s="61">
        <v>23.199936000000001</v>
      </c>
      <c r="BC2" s="61">
        <v>26.713919000000001</v>
      </c>
      <c r="BD2" s="61">
        <v>26.867819999999998</v>
      </c>
      <c r="BE2" s="61">
        <v>1.335375</v>
      </c>
      <c r="BF2" s="61">
        <v>7.3711224</v>
      </c>
      <c r="BG2" s="61">
        <v>1.3877448000000001E-2</v>
      </c>
      <c r="BH2" s="61">
        <v>4.2670180000000002E-2</v>
      </c>
      <c r="BI2" s="61">
        <v>3.2723133000000001E-2</v>
      </c>
      <c r="BJ2" s="61">
        <v>0.13364245</v>
      </c>
      <c r="BK2" s="61">
        <v>1.067496E-3</v>
      </c>
      <c r="BL2" s="61">
        <v>0.71450656999999995</v>
      </c>
      <c r="BM2" s="61">
        <v>9.0792420000000007</v>
      </c>
      <c r="BN2" s="61">
        <v>2.8249629999999999</v>
      </c>
      <c r="BO2" s="61">
        <v>197.93625</v>
      </c>
      <c r="BP2" s="61">
        <v>26.253847</v>
      </c>
      <c r="BQ2" s="61">
        <v>49.500126000000002</v>
      </c>
      <c r="BR2" s="61">
        <v>196.40366</v>
      </c>
      <c r="BS2" s="61">
        <v>175.73313999999999</v>
      </c>
      <c r="BT2" s="61">
        <v>36.456744999999998</v>
      </c>
      <c r="BU2" s="61">
        <v>0.15251102999999999</v>
      </c>
      <c r="BV2" s="61">
        <v>8.4775379999999997E-2</v>
      </c>
      <c r="BW2" s="61">
        <v>2.1840000000000002</v>
      </c>
      <c r="BX2" s="61">
        <v>4.0700180000000001</v>
      </c>
      <c r="BY2" s="61">
        <v>0.3323527</v>
      </c>
      <c r="BZ2" s="61">
        <v>1.4491860000000001E-3</v>
      </c>
      <c r="CA2" s="61">
        <v>2.6801677000000002</v>
      </c>
      <c r="CB2" s="61">
        <v>4.9968400000000003E-2</v>
      </c>
      <c r="CC2" s="61">
        <v>0.43890834000000001</v>
      </c>
      <c r="CD2" s="61">
        <v>3.9566726999999999</v>
      </c>
      <c r="CE2" s="61">
        <v>8.3679006E-2</v>
      </c>
      <c r="CF2" s="61">
        <v>0.29200347999999998</v>
      </c>
      <c r="CG2" s="61">
        <v>1.2449999E-6</v>
      </c>
      <c r="CH2" s="61">
        <v>5.3521260000000001E-2</v>
      </c>
      <c r="CI2" s="61">
        <v>6.3750543999999999E-3</v>
      </c>
      <c r="CJ2" s="61">
        <v>8.8521350000000005</v>
      </c>
      <c r="CK2" s="61">
        <v>1.8113974000000001E-2</v>
      </c>
      <c r="CL2" s="61">
        <v>2.1922092000000002</v>
      </c>
      <c r="CM2" s="61">
        <v>8.6838999999999995</v>
      </c>
      <c r="CN2" s="61">
        <v>5570.9769999999999</v>
      </c>
      <c r="CO2" s="61">
        <v>9702.6669999999995</v>
      </c>
      <c r="CP2" s="61">
        <v>5113.5609999999997</v>
      </c>
      <c r="CQ2" s="61">
        <v>2163.0542</v>
      </c>
      <c r="CR2" s="61">
        <v>1208.5386000000001</v>
      </c>
      <c r="CS2" s="61">
        <v>968.42444</v>
      </c>
      <c r="CT2" s="61">
        <v>5768.826</v>
      </c>
      <c r="CU2" s="61">
        <v>3397.9868000000001</v>
      </c>
      <c r="CV2" s="61">
        <v>3461.308</v>
      </c>
      <c r="CW2" s="61">
        <v>3736.127</v>
      </c>
      <c r="CX2" s="61">
        <v>1241.3068000000001</v>
      </c>
      <c r="CY2" s="61">
        <v>7100.4089999999997</v>
      </c>
      <c r="CZ2" s="61">
        <v>3458.5563999999999</v>
      </c>
      <c r="DA2" s="61">
        <v>7793.1319999999996</v>
      </c>
      <c r="DB2" s="61">
        <v>7507.9229999999998</v>
      </c>
      <c r="DC2" s="61">
        <v>10478.299000000001</v>
      </c>
      <c r="DD2" s="61">
        <v>23659.43</v>
      </c>
      <c r="DE2" s="61">
        <v>3821.1460000000002</v>
      </c>
      <c r="DF2" s="61">
        <v>11992.843999999999</v>
      </c>
      <c r="DG2" s="61">
        <v>4583.9489999999996</v>
      </c>
      <c r="DH2" s="61">
        <v>330.86959999999999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76.797110000000004</v>
      </c>
      <c r="B6">
        <f>BB2</f>
        <v>23.199936000000001</v>
      </c>
      <c r="C6">
        <f>BC2</f>
        <v>26.713919000000001</v>
      </c>
      <c r="D6">
        <f>BD2</f>
        <v>26.867819999999998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20619</v>
      </c>
      <c r="C2" s="56">
        <f ca="1">YEAR(TODAY())-YEAR(B2)+IF(TODAY()&gt;=DATE(YEAR(TODAY()),MONTH(B2),DAY(B2)),0,-1)</f>
        <v>64</v>
      </c>
      <c r="E2" s="52">
        <v>166.6</v>
      </c>
      <c r="F2" s="53" t="s">
        <v>39</v>
      </c>
      <c r="G2" s="52">
        <v>67.3</v>
      </c>
      <c r="H2" s="51" t="s">
        <v>41</v>
      </c>
      <c r="I2" s="72">
        <f>ROUND(G3/E3^2,1)</f>
        <v>24.2</v>
      </c>
    </row>
    <row r="3" spans="1:9" x14ac:dyDescent="0.3">
      <c r="E3" s="51">
        <f>E2/100</f>
        <v>1.6659999999999999</v>
      </c>
      <c r="F3" s="51" t="s">
        <v>40</v>
      </c>
      <c r="G3" s="51">
        <f>G2</f>
        <v>67.3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44061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I5" sqref="I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윤성, ID : H1800037)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09월 22일 14:38:00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5" zoomScaleNormal="100" zoomScaleSheetLayoutView="100" zoomScalePageLayoutView="10" workbookViewId="0">
      <selection activeCell="B5" sqref="B5:S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279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44061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166.6</v>
      </c>
      <c r="L12" s="129"/>
      <c r="M12" s="122">
        <f>'개인정보 및 신체계측 입력'!G2</f>
        <v>67.3</v>
      </c>
      <c r="N12" s="123"/>
      <c r="O12" s="118" t="s">
        <v>271</v>
      </c>
      <c r="P12" s="112"/>
      <c r="Q12" s="115">
        <f>'개인정보 및 신체계측 입력'!I2</f>
        <v>24.2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윤성,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74.287999999999997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9.5839999999999996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16.129000000000001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26.3</v>
      </c>
      <c r="L72" s="36" t="s">
        <v>53</v>
      </c>
      <c r="M72" s="36">
        <f>ROUND('DRIs DATA'!K8,1)</f>
        <v>6.7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220.17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436.91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306.33999999999997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335.49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192.92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1448.96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444.13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2020-06-24T06:28:05Z</cp:lastPrinted>
  <dcterms:created xsi:type="dcterms:W3CDTF">2015-06-13T08:19:18Z</dcterms:created>
  <dcterms:modified xsi:type="dcterms:W3CDTF">2020-10-19T07:01:22Z</dcterms:modified>
</cp:coreProperties>
</file>