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<sst xmlns="http://schemas.openxmlformats.org/spreadsheetml/2006/main" count="692" uniqueCount="340">
  <si>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</si>
  <si>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</si>
  <si>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</si>
  <si>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</si>
  <si>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</si>
  <si>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</si>
  <si>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</si>
  <si>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</si>
  <si>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</si>
  <si>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</si>
  <si>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</si>
  <si>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</si>
  <si>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</si>
  <si>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</si>
  <si>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</si>
  <si>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</si>
  <si>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</si>
  <si>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</si>
  <si>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</si>
  <si>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</si>
  <si>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</si>
  <si>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</si>
  <si>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</si>
  <si>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</si>
  <si>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</si>
  <si>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</si>
  <si>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</si>
  <si>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</si>
  <si>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</si>
  <si>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</si>
  <si>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</si>
  <si>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</si>
  <si>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</si>
  <si>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</si>
  <si>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</si>
  <si>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</si>
  <si>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</si>
  <si>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</si>
  <si>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</si>
  <si>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</si>
  <si>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</si>
  <si>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</si>
  <si>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</si>
  <si>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</si>
  <si>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</si>
  <si>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</si>
  <si>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</si>
  <si>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</si>
  <si>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</si>
  <si>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</si>
  <si>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</si>
  <si>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</si>
  <si>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</si>
  <si>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</si>
  <si>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</si>
  <si>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</si>
  <si>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</si>
  <si>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</si>
  <si>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</si>
  <si>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</si>
  <si>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</si>
  <si>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</si>
  <si>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</si>
  <si>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</si>
  <si>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</si>
  <si>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</si>
  <si>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</si>
  <si>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</si>
  <si>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</si>
  <si>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</si>
  <si>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</si>
  <si>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</si>
  <si>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</si>
  <si>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</si>
  <si>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</si>
  <si>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</si>
  <si>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</si>
  <si>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</si>
  <si>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</si>
  <si>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</si>
  <si>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</si>
  <si>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</si>
  <si>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</si>
  <si>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</si>
  <si>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</si>
  <si>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</si>
  <si>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</si>
  <si>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</si>
  <si>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</si>
  <si>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</si>
  <si>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</si>
  <si>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</si>
  <si>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</si>
  <si>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</si>
  <si>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</si>
  <si>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</si>
  <si>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</si>
  <si>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</si>
  <si>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</si>
  <si>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</si>
  <si>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</si>
  <si>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</si>
  <si>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</si>
  <si>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</si>
  <si>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</si>
  <si>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</si>
  <si>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</si>
  <si>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</si>
  <si>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</si>
  <si>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</si>
  <si>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</si>
  <si>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</si>
  <si>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</si>
  <si>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</si>
  <si>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</si>
  <si>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</si>
  <si>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</si>
  <si>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</si>
  <si>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</si>
  <si>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</si>
  <si>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</si>
  <si>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</si>
  <si>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</si>
  <si>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</si>
  <si>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</si>
  <si>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</si>
  <si>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</si>
  <si>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</si>
  <si>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</si>
  <si>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</si>
  <si>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</si>
  <si>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</si>
  <si>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</si>
  <si>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</si>
  <si>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</si>
  <si>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</si>
  <si>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</si>
  <si>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</si>
  <si>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</si>
  <si>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</si>
  <si>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</si>
  <si>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</si>
  <si>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</si>
  <si>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</si>
  <si>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</si>
  <si>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</si>
  <si>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</si>
  <si>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</si>
  <si>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</si>
  <si>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</si>
  <si>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</si>
  <si>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</si>
  <si>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</si>
  <si>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</si>
  <si>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</si>
  <si>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</si>
  <si>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</si>
  <si>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</si>
  <si>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</si>
  <si>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</si>
  <si>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</si>
  <si>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</si>
  <si>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</si>
  <si>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</si>
  <si>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</si>
  <si>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</si>
  <si>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</si>
  <si>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</si>
  <si>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</si>
  <si>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</si>
  <si>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</si>
  <si>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</si>
  <si>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</si>
  <si>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</si>
  <si>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</si>
  <si>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</si>
  <si>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</si>
  <si>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</si>
  <si>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</si>
  <si>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</si>
  <si>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</si>
  <si>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</si>
  <si>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</si>
  <si>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</si>
  <si>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</si>
  <si>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</si>
  <si>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</si>
  <si>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</si>
  <si>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</si>
  <si>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</si>
  <si>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</si>
  <si>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</si>
  <si>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</si>
  <si>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</si>
  <si>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</si>
  <si>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</si>
  <si>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</si>
  <si>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</si>
  <si>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</si>
  <si>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</si>
  <si>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</si>
  <si>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</si>
  <si>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</si>
  <si>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</si>
  <si>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</si>
  <si>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</si>
  <si>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</si>
  <si>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</si>
  <si>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</si>
  <si>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</si>
  <si>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</si>
  <si>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</si>
  <si>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</si>
  <si>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</si>
  <si>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</si>
  <si>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</si>
  <si>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</si>
  <si>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</si>
  <si>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</si>
  <si>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</si>
  <si>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</si>
  <si>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</si>
  <si>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</si>
  <si>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</si>
  <si>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</si>
  <si>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</si>
  <si>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</si>
  <si>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</si>
  <si>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</si>
  <si>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</si>
  <si>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</si>
  <si>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</si>
  <si>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</si>
  <si>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</si>
  <si>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</si>
  <si>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</si>
  <si>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</si>
  <si>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</si>
  <si>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</si>
  <si>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</si>
  <si>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</si>
  <si>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</si>
  <si>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</si>
  <si>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</si>
  <si>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</si>
  <si>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</si>
  <si>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</si>
  <si>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</si>
  <si>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</si>
  <si>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</si>
  <si>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</si>
  <si>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</si>
  <si>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</si>
  <si>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</si>
  <si>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</si>
  <si>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</si>
  <si>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</si>
  <si>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</si>
  <si>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</si>
  <si>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</si>
  <si>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</si>
  <si>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</si>
  <si>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</si>
  <si>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</si>
  <si>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</si>
  <si>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</si>
  <si>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</si>
  <si>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</si>
  <si>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</si>
  <si>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</si>
  <si>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</si>
  <si>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</si>
  <si>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</si>
  <si>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</si>
  <si>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</si>
  <si>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</si>
  <si>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H1800038</t>
  </si>
  <si>
    <t>최정흠</t>
  </si>
  <si>
    <t>F</t>
  </si>
  <si>
    <t>정보</t>
    <phoneticPr fontId="1" type="noConversion"/>
  </si>
  <si>
    <t>(설문지 : FFQ 95문항 설문지, 사용자 : 최정흠, ID : H1800038)</t>
  </si>
  <si>
    <t>출력시각</t>
    <phoneticPr fontId="1" type="noConversion"/>
  </si>
  <si>
    <t>2020년 11월 24일 13:51:04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</si>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</sst>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129.43376000000001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3400"/>
        <c:axId val="528264184"/>
      </c:barChart>
      <c:catAx>
        <c:axId val="52826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4184"/>
        <c:crosses val="autoZero"/>
        <c:auto val="1"/>
        <c:lblAlgn val="ctr"/>
        <c:lblOffset val="100"/>
        <c:noMultiLvlLbl val="0"/>
      </c:catAx>
      <c:valAx>
        <c:axId val="52826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3.3883926999999998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1632"/>
        <c:axId val="528272024"/>
      </c:barChart>
      <c:catAx>
        <c:axId val="5282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2024"/>
        <c:crosses val="autoZero"/>
        <c:auto val="1"/>
        <c:lblAlgn val="ctr"/>
        <c:lblOffset val="100"/>
        <c:noMultiLvlLbl val="0"/>
      </c:catAx>
      <c:valAx>
        <c:axId val="52827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1.5636946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2416"/>
        <c:axId val="528268496"/>
      </c:barChart>
      <c:catAx>
        <c:axId val="5282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8496"/>
        <c:crosses val="autoZero"/>
        <c:auto val="1"/>
        <c:lblAlgn val="ctr"/>
        <c:lblOffset val="100"/>
        <c:noMultiLvlLbl val="0"/>
      </c:catAx>
      <c:valAx>
        <c:axId val="52826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1981.1221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3200"/>
        <c:axId val="528273984"/>
      </c:barChart>
      <c:catAx>
        <c:axId val="52827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3984"/>
        <c:crosses val="autoZero"/>
        <c:auto val="1"/>
        <c:lblAlgn val="ctr"/>
        <c:lblOffset val="100"/>
        <c:noMultiLvlLbl val="0"/>
      </c:catAx>
      <c:valAx>
        <c:axId val="52827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4644.6940000000004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5360"/>
        <c:axId val="528276728"/>
      </c:barChart>
      <c:catAx>
        <c:axId val="52826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6728"/>
        <c:crosses val="autoZero"/>
        <c:auto val="1"/>
        <c:lblAlgn val="ctr"/>
        <c:lblOffset val="100"/>
        <c:noMultiLvlLbl val="0"/>
      </c:catAx>
      <c:valAx>
        <c:axId val="528276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122.77907999999999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4376"/>
        <c:axId val="528274768"/>
      </c:barChart>
      <c:catAx>
        <c:axId val="52827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4768"/>
        <c:crosses val="autoZero"/>
        <c:auto val="1"/>
        <c:lblAlgn val="ctr"/>
        <c:lblOffset val="100"/>
        <c:noMultiLvlLbl val="0"/>
      </c:catAx>
      <c:valAx>
        <c:axId val="52827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186.96199999999999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5552"/>
        <c:axId val="528266928"/>
      </c:barChart>
      <c:catAx>
        <c:axId val="52827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6928"/>
        <c:crosses val="autoZero"/>
        <c:auto val="1"/>
        <c:lblAlgn val="ctr"/>
        <c:lblOffset val="100"/>
        <c:noMultiLvlLbl val="0"/>
      </c:catAx>
      <c:valAx>
        <c:axId val="5282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19.582283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6336"/>
        <c:axId val="528283392"/>
      </c:barChart>
      <c:catAx>
        <c:axId val="52827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3392"/>
        <c:crosses val="autoZero"/>
        <c:auto val="1"/>
        <c:lblAlgn val="ctr"/>
        <c:lblOffset val="100"/>
        <c:noMultiLvlLbl val="0"/>
      </c:catAx>
      <c:valAx>
        <c:axId val="528283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1333.4558999999999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84568"/>
        <c:axId val="528281040"/>
      </c:barChart>
      <c:catAx>
        <c:axId val="52828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1040"/>
        <c:crosses val="autoZero"/>
        <c:auto val="1"/>
        <c:lblAlgn val="ctr"/>
        <c:lblOffset val="100"/>
        <c:noMultiLvlLbl val="0"/>
      </c:catAx>
      <c:valAx>
        <c:axId val="528281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0.27156903999999998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81432"/>
        <c:axId val="528281824"/>
      </c:barChart>
      <c:catAx>
        <c:axId val="52828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1824"/>
        <c:crosses val="autoZero"/>
        <c:auto val="1"/>
        <c:lblAlgn val="ctr"/>
        <c:lblOffset val="100"/>
        <c:noMultiLvlLbl val="0"/>
      </c:catAx>
      <c:valAx>
        <c:axId val="52828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4.8336009999999998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84960"/>
        <c:axId val="528282608"/>
      </c:barChart>
      <c:catAx>
        <c:axId val="52828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2608"/>
        <c:crosses val="autoZero"/>
        <c:auto val="1"/>
        <c:lblAlgn val="ctr"/>
        <c:lblOffset val="100"/>
        <c:noMultiLvlLbl val="0"/>
      </c:catAx>
      <c:valAx>
        <c:axId val="528282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34.573352999999997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3208"/>
        <c:axId val="528259088"/>
      </c:barChart>
      <c:catAx>
        <c:axId val="52825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59088"/>
        <c:crosses val="autoZero"/>
        <c:auto val="1"/>
        <c:lblAlgn val="ctr"/>
        <c:lblOffset val="100"/>
        <c:noMultiLvlLbl val="0"/>
      </c:catAx>
      <c:valAx>
        <c:axId val="528259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354.33571999999998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9080"/>
        <c:axId val="528278296"/>
      </c:barChart>
      <c:catAx>
        <c:axId val="52827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8296"/>
        <c:crosses val="autoZero"/>
        <c:auto val="1"/>
        <c:lblAlgn val="ctr"/>
        <c:lblOffset val="100"/>
        <c:noMultiLvlLbl val="0"/>
      </c:catAx>
      <c:valAx>
        <c:axId val="52827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156.04589999999999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82216"/>
        <c:axId val="528280256"/>
      </c:barChart>
      <c:catAx>
        <c:axId val="52828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0256"/>
        <c:crosses val="autoZero"/>
        <c:auto val="1"/>
        <c:lblAlgn val="ctr"/>
        <c:lblOffset val="100"/>
        <c:noMultiLvlLbl val="0"/>
      </c:catAx>
      <c:valAx>
        <c:axId val="52828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6.3230000000000004</c:v>
                </c:pt>
                <c:pt idx="1">
                  <c:v>16.132999999999999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280648"/>
        <c:axId val="528283000"/>
      </c:barChart>
      <c:catAx>
        <c:axId val="52828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3000"/>
        <c:crosses val="autoZero"/>
        <c:auto val="1"/>
        <c:lblAlgn val="ctr"/>
        <c:lblOffset val="100"/>
        <c:noMultiLvlLbl val="0"/>
      </c:catAx>
      <c:valAx>
        <c:axId val="52828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22.869194</c:v>
                </c:pt>
                <c:pt idx="1">
                  <c:v>27.850334</c:v>
                </c:pt>
                <c:pt idx="2">
                  <c:v>20.666751999999999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729.45996000000002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06696"/>
        <c:axId val="520412968"/>
      </c:barChart>
      <c:catAx>
        <c:axId val="52040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2968"/>
        <c:crosses val="autoZero"/>
        <c:auto val="1"/>
        <c:lblAlgn val="ctr"/>
        <c:lblOffset val="100"/>
        <c:noMultiLvlLbl val="0"/>
      </c:catAx>
      <c:valAx>
        <c:axId val="520412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0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29.838799000000002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07872"/>
        <c:axId val="520409832"/>
      </c:barChart>
      <c:catAx>
        <c:axId val="52040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09832"/>
        <c:crosses val="autoZero"/>
        <c:auto val="1"/>
        <c:lblAlgn val="ctr"/>
        <c:lblOffset val="100"/>
        <c:noMultiLvlLbl val="0"/>
      </c:catAx>
      <c:valAx>
        <c:axId val="52040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68.003</c:v>
                </c:pt>
                <c:pt idx="1">
                  <c:v>12.96</c:v>
                </c:pt>
                <c:pt idx="2">
                  <c:v>19.036999999999999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411400"/>
        <c:axId val="520405912"/>
      </c:barChart>
      <c:catAx>
        <c:axId val="52041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05912"/>
        <c:crosses val="autoZero"/>
        <c:auto val="1"/>
        <c:lblAlgn val="ctr"/>
        <c:lblOffset val="100"/>
        <c:noMultiLvlLbl val="0"/>
      </c:catAx>
      <c:valAx>
        <c:axId val="52040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3319.3589999999999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6888"/>
        <c:axId val="520413360"/>
      </c:barChart>
      <c:catAx>
        <c:axId val="52041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3360"/>
        <c:crosses val="autoZero"/>
        <c:auto val="1"/>
        <c:lblAlgn val="ctr"/>
        <c:lblOffset val="100"/>
        <c:noMultiLvlLbl val="0"/>
      </c:catAx>
      <c:valAx>
        <c:axId val="520413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131.17035999999999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7280"/>
        <c:axId val="520408656"/>
      </c:barChart>
      <c:catAx>
        <c:axId val="52041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08656"/>
        <c:crosses val="autoZero"/>
        <c:auto val="1"/>
        <c:lblAlgn val="ctr"/>
        <c:lblOffset val="100"/>
        <c:noMultiLvlLbl val="0"/>
      </c:catAx>
      <c:valAx>
        <c:axId val="52040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779.15449999999998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4144"/>
        <c:axId val="520412576"/>
      </c:barChart>
      <c:catAx>
        <c:axId val="52041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2576"/>
        <c:crosses val="autoZero"/>
        <c:auto val="1"/>
        <c:lblAlgn val="ctr"/>
        <c:lblOffset val="100"/>
        <c:noMultiLvlLbl val="0"/>
      </c:catAx>
      <c:valAx>
        <c:axId val="52041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4.5881824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4776"/>
        <c:axId val="528255168"/>
      </c:barChart>
      <c:catAx>
        <c:axId val="52825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55168"/>
        <c:crosses val="autoZero"/>
        <c:auto val="1"/>
        <c:lblAlgn val="ctr"/>
        <c:lblOffset val="100"/>
        <c:noMultiLvlLbl val="0"/>
      </c:catAx>
      <c:valAx>
        <c:axId val="52825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9462.3829999999998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0224"/>
        <c:axId val="520414536"/>
      </c:barChart>
      <c:catAx>
        <c:axId val="52041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4536"/>
        <c:crosses val="autoZero"/>
        <c:auto val="1"/>
        <c:lblAlgn val="ctr"/>
        <c:lblOffset val="100"/>
        <c:noMultiLvlLbl val="0"/>
      </c:catAx>
      <c:valAx>
        <c:axId val="52041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25.358692000000001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3752"/>
        <c:axId val="520414928"/>
      </c:barChart>
      <c:catAx>
        <c:axId val="52041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4928"/>
        <c:crosses val="autoZero"/>
        <c:auto val="1"/>
        <c:lblAlgn val="ctr"/>
        <c:lblOffset val="100"/>
        <c:noMultiLvlLbl val="0"/>
      </c:catAx>
      <c:valAx>
        <c:axId val="52041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3.4298220000000001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6104"/>
        <c:axId val="520415712"/>
      </c:barChart>
      <c:catAx>
        <c:axId val="52041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5712"/>
        <c:crosses val="autoZero"/>
        <c:auto val="1"/>
        <c:lblAlgn val="ctr"/>
        <c:lblOffset val="100"/>
        <c:noMultiLvlLbl val="0"/>
      </c:catAx>
      <c:valAx>
        <c:axId val="52041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307.53885000000002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7912"/>
        <c:axId val="528254384"/>
      </c:barChart>
      <c:catAx>
        <c:axId val="52825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54384"/>
        <c:crosses val="autoZero"/>
        <c:auto val="1"/>
        <c:lblAlgn val="ctr"/>
        <c:lblOffset val="100"/>
        <c:noMultiLvlLbl val="0"/>
      </c:catAx>
      <c:valAx>
        <c:axId val="52825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2.3565583000000001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6736"/>
        <c:axId val="528257128"/>
      </c:barChart>
      <c:catAx>
        <c:axId val="52825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57128"/>
        <c:crosses val="autoZero"/>
        <c:auto val="1"/>
        <c:lblAlgn val="ctr"/>
        <c:lblOffset val="100"/>
        <c:noMultiLvlLbl val="0"/>
      </c:catAx>
      <c:valAx>
        <c:axId val="528257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26.897003000000002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1240"/>
        <c:axId val="528268888"/>
      </c:barChart>
      <c:catAx>
        <c:axId val="5282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8888"/>
        <c:crosses val="autoZero"/>
        <c:auto val="1"/>
        <c:lblAlgn val="ctr"/>
        <c:lblOffset val="100"/>
        <c:noMultiLvlLbl val="0"/>
      </c:catAx>
      <c:valAx>
        <c:axId val="528268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3.4298220000000001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9280"/>
        <c:axId val="528269672"/>
      </c:barChart>
      <c:catAx>
        <c:axId val="5282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9672"/>
        <c:crosses val="autoZero"/>
        <c:auto val="1"/>
        <c:lblAlgn val="ctr"/>
        <c:lblOffset val="100"/>
        <c:noMultiLvlLbl val="0"/>
      </c:catAx>
      <c:valAx>
        <c:axId val="52826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761.10486000000003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7320"/>
        <c:axId val="528277120"/>
      </c:barChart>
      <c:catAx>
        <c:axId val="52826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7120"/>
        <c:crosses val="autoZero"/>
        <c:auto val="1"/>
        <c:lblAlgn val="ctr"/>
        <c:lblOffset val="100"/>
        <c:noMultiLvlLbl val="0"/>
      </c:catAx>
      <c:valAx>
        <c:axId val="52827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17.735779999999998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0848"/>
        <c:axId val="528267712"/>
      </c:barChart>
      <c:catAx>
        <c:axId val="52827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7712"/>
        <c:crosses val="autoZero"/>
        <c:auto val="1"/>
        <c:lblAlgn val="ctr"/>
        <c:lblOffset val="100"/>
        <c:noMultiLvlLbl val="0"/>
      </c:catAx>
      <c:valAx>
        <c:axId val="5282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39826" y="32860505"/>
          <a:ext cx="229746" cy="1278916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23690" y="32954185"/>
          <a:ext cx="316958" cy="1554750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58550" y="42197455"/>
          <a:ext cx="3154993" cy="4847762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62971" y="45532799"/>
          <a:ext cx="273618" cy="1271120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54725" y="45428185"/>
          <a:ext cx="251318" cy="1554749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최정흠, ID : H1800038)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13:51:04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2240</v>
      </c>
      <c r="C6" s="59">
        <f>'DRIs DATA 입력'!C6</f>
        <v>3319.3589999999999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129.43376000000001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34.573352999999997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68.003</v>
      </c>
      <c r="G8" s="59">
        <f>'DRIs DATA 입력'!G8</f>
        <v>12.96</v>
      </c>
      <c r="H8" s="59">
        <f>'DRIs DATA 입력'!H8</f>
        <v>19.036999999999999</v>
      </c>
      <c r="I8" s="46"/>
      <c r="J8" s="59" t="s">
        <v>216</v>
      </c>
      <c r="K8" s="59">
        <f>'DRIs DATA 입력'!K8</f>
        <v>6.3230000000000004</v>
      </c>
      <c r="L8" s="59">
        <f>'DRIs DATA 입력'!L8</f>
        <v>16.132999999999999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729.45996000000002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29.838799000000002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4.5881824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307.53885000000002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131.17035999999999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3.2174996999999999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2.3565583000000001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26.897003000000002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3.4298220000000001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761.10486000000003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17.735779999999998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3.3883926999999998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1.5636946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779.15449999999998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1981.1221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9462.3829999999998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4644.6940000000004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122.77907999999999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186.96199999999999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25.358692000000001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19.582283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1333.4558999999999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0.27156903999999998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4.8336009999999998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354.33571999999998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156.04589999999999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U56" sqref="U56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>
      <c r="A5" s="65"/>
      <c r="B5" s="65" t="s">
        <v>288</v>
      </c>
      <c r="C5" s="65" t="s">
        <v>289</v>
      </c>
      <c r="E5" s="65"/>
      <c r="F5" s="65" t="s">
        <v>290</v>
      </c>
      <c r="G5" s="65" t="s">
        <v>291</v>
      </c>
      <c r="H5" s="65" t="s">
        <v>46</v>
      </c>
      <c r="J5" s="65"/>
      <c r="K5" s="65" t="s">
        <v>292</v>
      </c>
      <c r="L5" s="65" t="s">
        <v>293</v>
      </c>
      <c r="N5" s="65"/>
      <c r="O5" s="65" t="s">
        <v>294</v>
      </c>
      <c r="P5" s="65" t="s">
        <v>295</v>
      </c>
      <c r="Q5" s="65" t="s">
        <v>296</v>
      </c>
      <c r="R5" s="65" t="s">
        <v>297</v>
      </c>
      <c r="S5" s="65" t="s">
        <v>289</v>
      </c>
      <c r="U5" s="65"/>
      <c r="V5" s="65" t="s">
        <v>294</v>
      </c>
      <c r="W5" s="65" t="s">
        <v>295</v>
      </c>
      <c r="X5" s="65" t="s">
        <v>296</v>
      </c>
      <c r="Y5" s="65" t="s">
        <v>297</v>
      </c>
      <c r="Z5" s="65" t="s">
        <v>289</v>
      </c>
    </row>
    <row r="6" spans="1:27">
      <c r="A6" s="65" t="s">
        <v>284</v>
      </c>
      <c r="B6" s="65">
        <v>2240</v>
      </c>
      <c r="C6" s="65">
        <v>3319.3589999999999</v>
      </c>
      <c r="E6" s="65" t="s">
        <v>298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300</v>
      </c>
      <c r="O6" s="65">
        <v>60</v>
      </c>
      <c r="P6" s="65">
        <v>75</v>
      </c>
      <c r="Q6" s="65">
        <v>0</v>
      </c>
      <c r="R6" s="65">
        <v>0</v>
      </c>
      <c r="S6" s="65">
        <v>129.43376000000001</v>
      </c>
      <c r="U6" s="65" t="s">
        <v>301</v>
      </c>
      <c r="V6" s="65">
        <v>0</v>
      </c>
      <c r="W6" s="65">
        <v>5</v>
      </c>
      <c r="X6" s="65">
        <v>20</v>
      </c>
      <c r="Y6" s="65">
        <v>0</v>
      </c>
      <c r="Z6" s="65">
        <v>34.573352999999997</v>
      </c>
    </row>
    <row r="7" spans="1:27">
      <c r="E7" s="65" t="s">
        <v>302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27">
      <c r="E8" s="65" t="s">
        <v>304</v>
      </c>
      <c r="F8" s="65">
        <v>68.003</v>
      </c>
      <c r="G8" s="65">
        <v>12.96</v>
      </c>
      <c r="H8" s="65">
        <v>19.036999999999999</v>
      </c>
      <c r="J8" s="65" t="s">
        <v>304</v>
      </c>
      <c r="K8" s="65">
        <v>6.3230000000000004</v>
      </c>
      <c r="L8" s="65">
        <v>16.132999999999999</v>
      </c>
    </row>
    <row r="13" spans="1:27">
      <c r="A13" s="70" t="s">
        <v>305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306</v>
      </c>
      <c r="B14" s="69"/>
      <c r="C14" s="69"/>
      <c r="D14" s="69"/>
      <c r="E14" s="69"/>
      <c r="F14" s="69"/>
      <c r="H14" s="69" t="s">
        <v>307</v>
      </c>
      <c r="I14" s="69"/>
      <c r="J14" s="69"/>
      <c r="K14" s="69"/>
      <c r="L14" s="69"/>
      <c r="M14" s="69"/>
      <c r="O14" s="69" t="s">
        <v>308</v>
      </c>
      <c r="P14" s="69"/>
      <c r="Q14" s="69"/>
      <c r="R14" s="69"/>
      <c r="S14" s="69"/>
      <c r="T14" s="69"/>
      <c r="V14" s="69" t="s">
        <v>309</v>
      </c>
      <c r="W14" s="69"/>
      <c r="X14" s="69"/>
      <c r="Y14" s="69"/>
      <c r="Z14" s="69"/>
      <c r="AA14" s="69"/>
    </row>
    <row r="15" spans="1:27">
      <c r="A15" s="65"/>
      <c r="B15" s="65" t="s">
        <v>294</v>
      </c>
      <c r="C15" s="65" t="s">
        <v>295</v>
      </c>
      <c r="D15" s="65" t="s">
        <v>296</v>
      </c>
      <c r="E15" s="65" t="s">
        <v>297</v>
      </c>
      <c r="F15" s="65" t="s">
        <v>289</v>
      </c>
      <c r="H15" s="65"/>
      <c r="I15" s="65" t="s">
        <v>294</v>
      </c>
      <c r="J15" s="65" t="s">
        <v>295</v>
      </c>
      <c r="K15" s="65" t="s">
        <v>296</v>
      </c>
      <c r="L15" s="65" t="s">
        <v>297</v>
      </c>
      <c r="M15" s="65" t="s">
        <v>289</v>
      </c>
      <c r="O15" s="65"/>
      <c r="P15" s="65" t="s">
        <v>294</v>
      </c>
      <c r="Q15" s="65" t="s">
        <v>295</v>
      </c>
      <c r="R15" s="65" t="s">
        <v>296</v>
      </c>
      <c r="S15" s="65" t="s">
        <v>297</v>
      </c>
      <c r="T15" s="65" t="s">
        <v>289</v>
      </c>
      <c r="V15" s="65"/>
      <c r="W15" s="65" t="s">
        <v>294</v>
      </c>
      <c r="X15" s="65" t="s">
        <v>295</v>
      </c>
      <c r="Y15" s="65" t="s">
        <v>296</v>
      </c>
      <c r="Z15" s="65" t="s">
        <v>297</v>
      </c>
      <c r="AA15" s="65" t="s">
        <v>289</v>
      </c>
    </row>
    <row r="16" spans="1:27">
      <c r="A16" s="65" t="s">
        <v>310</v>
      </c>
      <c r="B16" s="65">
        <v>800</v>
      </c>
      <c r="C16" s="65">
        <v>1140</v>
      </c>
      <c r="D16" s="65">
        <v>0</v>
      </c>
      <c r="E16" s="65">
        <v>3000</v>
      </c>
      <c r="F16" s="65">
        <v>729.45996000000002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29.838799000000002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4.5881824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307.53885000000002</v>
      </c>
    </row>
    <row r="23" spans="1:62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312</v>
      </c>
      <c r="B24" s="69"/>
      <c r="C24" s="69"/>
      <c r="D24" s="69"/>
      <c r="E24" s="69"/>
      <c r="F24" s="69"/>
      <c r="H24" s="69" t="s">
        <v>313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315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318</v>
      </c>
      <c r="AR24" s="69"/>
      <c r="AS24" s="69"/>
      <c r="AT24" s="69"/>
      <c r="AU24" s="69"/>
      <c r="AV24" s="69"/>
      <c r="AX24" s="69" t="s">
        <v>319</v>
      </c>
      <c r="AY24" s="69"/>
      <c r="AZ24" s="69"/>
      <c r="BA24" s="69"/>
      <c r="BB24" s="69"/>
      <c r="BC24" s="69"/>
      <c r="BE24" s="69" t="s">
        <v>320</v>
      </c>
      <c r="BF24" s="69"/>
      <c r="BG24" s="69"/>
      <c r="BH24" s="69"/>
      <c r="BI24" s="69"/>
      <c r="BJ24" s="69"/>
    </row>
    <row r="25" spans="1:62">
      <c r="A25" s="65"/>
      <c r="B25" s="65" t="s">
        <v>294</v>
      </c>
      <c r="C25" s="65" t="s">
        <v>295</v>
      </c>
      <c r="D25" s="65" t="s">
        <v>296</v>
      </c>
      <c r="E25" s="65" t="s">
        <v>297</v>
      </c>
      <c r="F25" s="65" t="s">
        <v>289</v>
      </c>
      <c r="H25" s="65"/>
      <c r="I25" s="65" t="s">
        <v>294</v>
      </c>
      <c r="J25" s="65" t="s">
        <v>295</v>
      </c>
      <c r="K25" s="65" t="s">
        <v>296</v>
      </c>
      <c r="L25" s="65" t="s">
        <v>297</v>
      </c>
      <c r="M25" s="65" t="s">
        <v>289</v>
      </c>
      <c r="O25" s="65"/>
      <c r="P25" s="65" t="s">
        <v>294</v>
      </c>
      <c r="Q25" s="65" t="s">
        <v>295</v>
      </c>
      <c r="R25" s="65" t="s">
        <v>296</v>
      </c>
      <c r="S25" s="65" t="s">
        <v>297</v>
      </c>
      <c r="T25" s="65" t="s">
        <v>289</v>
      </c>
      <c r="V25" s="65"/>
      <c r="W25" s="65" t="s">
        <v>294</v>
      </c>
      <c r="X25" s="65" t="s">
        <v>295</v>
      </c>
      <c r="Y25" s="65" t="s">
        <v>296</v>
      </c>
      <c r="Z25" s="65" t="s">
        <v>297</v>
      </c>
      <c r="AA25" s="65" t="s">
        <v>289</v>
      </c>
      <c r="AC25" s="65"/>
      <c r="AD25" s="65" t="s">
        <v>294</v>
      </c>
      <c r="AE25" s="65" t="s">
        <v>295</v>
      </c>
      <c r="AF25" s="65" t="s">
        <v>296</v>
      </c>
      <c r="AG25" s="65" t="s">
        <v>297</v>
      </c>
      <c r="AH25" s="65" t="s">
        <v>289</v>
      </c>
      <c r="AJ25" s="65"/>
      <c r="AK25" s="65" t="s">
        <v>294</v>
      </c>
      <c r="AL25" s="65" t="s">
        <v>295</v>
      </c>
      <c r="AM25" s="65" t="s">
        <v>296</v>
      </c>
      <c r="AN25" s="65" t="s">
        <v>297</v>
      </c>
      <c r="AO25" s="65" t="s">
        <v>289</v>
      </c>
      <c r="AQ25" s="65"/>
      <c r="AR25" s="65" t="s">
        <v>294</v>
      </c>
      <c r="AS25" s="65" t="s">
        <v>295</v>
      </c>
      <c r="AT25" s="65" t="s">
        <v>296</v>
      </c>
      <c r="AU25" s="65" t="s">
        <v>297</v>
      </c>
      <c r="AV25" s="65" t="s">
        <v>289</v>
      </c>
      <c r="AX25" s="65"/>
      <c r="AY25" s="65" t="s">
        <v>294</v>
      </c>
      <c r="AZ25" s="65" t="s">
        <v>295</v>
      </c>
      <c r="BA25" s="65" t="s">
        <v>296</v>
      </c>
      <c r="BB25" s="65" t="s">
        <v>297</v>
      </c>
      <c r="BC25" s="65" t="s">
        <v>289</v>
      </c>
      <c r="BE25" s="65"/>
      <c r="BF25" s="65" t="s">
        <v>294</v>
      </c>
      <c r="BG25" s="65" t="s">
        <v>295</v>
      </c>
      <c r="BH25" s="65" t="s">
        <v>296</v>
      </c>
      <c r="BI25" s="65" t="s">
        <v>297</v>
      </c>
      <c r="BJ25" s="65" t="s">
        <v>289</v>
      </c>
    </row>
    <row r="26" spans="1:62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131.17035999999999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3.2174996999999999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2.3565583000000001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26.897003000000002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3.4298220000000001</v>
      </c>
      <c r="AJ26" s="65" t="s">
        <v>321</v>
      </c>
      <c r="AK26" s="65">
        <v>450</v>
      </c>
      <c r="AL26" s="65">
        <v>550</v>
      </c>
      <c r="AM26" s="65">
        <v>0</v>
      </c>
      <c r="AN26" s="65">
        <v>1000</v>
      </c>
      <c r="AO26" s="65">
        <v>761.10486000000003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17.735779999999998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3.3883926999999998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1.5636946</v>
      </c>
    </row>
    <row r="33" spans="1:68">
      <c r="A33" s="70" t="s">
        <v>322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9" t="s">
        <v>177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324</v>
      </c>
      <c r="W34" s="69"/>
      <c r="X34" s="69"/>
      <c r="Y34" s="69"/>
      <c r="Z34" s="69"/>
      <c r="AA34" s="69"/>
      <c r="AC34" s="69" t="s">
        <v>325</v>
      </c>
      <c r="AD34" s="69"/>
      <c r="AE34" s="69"/>
      <c r="AF34" s="69"/>
      <c r="AG34" s="69"/>
      <c r="AH34" s="69"/>
      <c r="AJ34" s="69" t="s">
        <v>326</v>
      </c>
      <c r="AK34" s="69"/>
      <c r="AL34" s="69"/>
      <c r="AM34" s="69"/>
      <c r="AN34" s="69"/>
      <c r="AO34" s="69"/>
    </row>
    <row r="35" spans="1:68">
      <c r="A35" s="65"/>
      <c r="B35" s="65" t="s">
        <v>294</v>
      </c>
      <c r="C35" s="65" t="s">
        <v>295</v>
      </c>
      <c r="D35" s="65" t="s">
        <v>296</v>
      </c>
      <c r="E35" s="65" t="s">
        <v>297</v>
      </c>
      <c r="F35" s="65" t="s">
        <v>289</v>
      </c>
      <c r="H35" s="65"/>
      <c r="I35" s="65" t="s">
        <v>294</v>
      </c>
      <c r="J35" s="65" t="s">
        <v>295</v>
      </c>
      <c r="K35" s="65" t="s">
        <v>296</v>
      </c>
      <c r="L35" s="65" t="s">
        <v>297</v>
      </c>
      <c r="M35" s="65" t="s">
        <v>289</v>
      </c>
      <c r="O35" s="65"/>
      <c r="P35" s="65" t="s">
        <v>294</v>
      </c>
      <c r="Q35" s="65" t="s">
        <v>295</v>
      </c>
      <c r="R35" s="65" t="s">
        <v>296</v>
      </c>
      <c r="S35" s="65" t="s">
        <v>297</v>
      </c>
      <c r="T35" s="65" t="s">
        <v>289</v>
      </c>
      <c r="V35" s="65"/>
      <c r="W35" s="65" t="s">
        <v>294</v>
      </c>
      <c r="X35" s="65" t="s">
        <v>295</v>
      </c>
      <c r="Y35" s="65" t="s">
        <v>296</v>
      </c>
      <c r="Z35" s="65" t="s">
        <v>297</v>
      </c>
      <c r="AA35" s="65" t="s">
        <v>289</v>
      </c>
      <c r="AC35" s="65"/>
      <c r="AD35" s="65" t="s">
        <v>294</v>
      </c>
      <c r="AE35" s="65" t="s">
        <v>295</v>
      </c>
      <c r="AF35" s="65" t="s">
        <v>296</v>
      </c>
      <c r="AG35" s="65" t="s">
        <v>297</v>
      </c>
      <c r="AH35" s="65" t="s">
        <v>289</v>
      </c>
      <c r="AJ35" s="65"/>
      <c r="AK35" s="65" t="s">
        <v>294</v>
      </c>
      <c r="AL35" s="65" t="s">
        <v>295</v>
      </c>
      <c r="AM35" s="65" t="s">
        <v>296</v>
      </c>
      <c r="AN35" s="65" t="s">
        <v>297</v>
      </c>
      <c r="AO35" s="65" t="s">
        <v>289</v>
      </c>
    </row>
    <row r="36" spans="1:68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779.15449999999998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1981.1221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9462.3829999999998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4644.6940000000004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122.77907999999999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186.96199999999999</v>
      </c>
    </row>
    <row r="43" spans="1:68">
      <c r="A43" s="70" t="s">
        <v>327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328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333</v>
      </c>
      <c r="AK44" s="69"/>
      <c r="AL44" s="69"/>
      <c r="AM44" s="69"/>
      <c r="AN44" s="69"/>
      <c r="AO44" s="69"/>
      <c r="AQ44" s="69" t="s">
        <v>334</v>
      </c>
      <c r="AR44" s="69"/>
      <c r="AS44" s="69"/>
      <c r="AT44" s="69"/>
      <c r="AU44" s="69"/>
      <c r="AV44" s="69"/>
      <c r="AX44" s="69" t="s">
        <v>335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>
      <c r="A45" s="65"/>
      <c r="B45" s="65" t="s">
        <v>294</v>
      </c>
      <c r="C45" s="65" t="s">
        <v>295</v>
      </c>
      <c r="D45" s="65" t="s">
        <v>296</v>
      </c>
      <c r="E45" s="65" t="s">
        <v>297</v>
      </c>
      <c r="F45" s="65" t="s">
        <v>289</v>
      </c>
      <c r="H45" s="65"/>
      <c r="I45" s="65" t="s">
        <v>294</v>
      </c>
      <c r="J45" s="65" t="s">
        <v>295</v>
      </c>
      <c r="K45" s="65" t="s">
        <v>296</v>
      </c>
      <c r="L45" s="65" t="s">
        <v>297</v>
      </c>
      <c r="M45" s="65" t="s">
        <v>289</v>
      </c>
      <c r="O45" s="65"/>
      <c r="P45" s="65" t="s">
        <v>294</v>
      </c>
      <c r="Q45" s="65" t="s">
        <v>295</v>
      </c>
      <c r="R45" s="65" t="s">
        <v>296</v>
      </c>
      <c r="S45" s="65" t="s">
        <v>297</v>
      </c>
      <c r="T45" s="65" t="s">
        <v>289</v>
      </c>
      <c r="V45" s="65"/>
      <c r="W45" s="65" t="s">
        <v>294</v>
      </c>
      <c r="X45" s="65" t="s">
        <v>295</v>
      </c>
      <c r="Y45" s="65" t="s">
        <v>296</v>
      </c>
      <c r="Z45" s="65" t="s">
        <v>297</v>
      </c>
      <c r="AA45" s="65" t="s">
        <v>289</v>
      </c>
      <c r="AC45" s="65"/>
      <c r="AD45" s="65" t="s">
        <v>294</v>
      </c>
      <c r="AE45" s="65" t="s">
        <v>295</v>
      </c>
      <c r="AF45" s="65" t="s">
        <v>296</v>
      </c>
      <c r="AG45" s="65" t="s">
        <v>297</v>
      </c>
      <c r="AH45" s="65" t="s">
        <v>289</v>
      </c>
      <c r="AJ45" s="65"/>
      <c r="AK45" s="65" t="s">
        <v>294</v>
      </c>
      <c r="AL45" s="65" t="s">
        <v>295</v>
      </c>
      <c r="AM45" s="65" t="s">
        <v>296</v>
      </c>
      <c r="AN45" s="65" t="s">
        <v>297</v>
      </c>
      <c r="AO45" s="65" t="s">
        <v>289</v>
      </c>
      <c r="AQ45" s="65"/>
      <c r="AR45" s="65" t="s">
        <v>294</v>
      </c>
      <c r="AS45" s="65" t="s">
        <v>295</v>
      </c>
      <c r="AT45" s="65" t="s">
        <v>296</v>
      </c>
      <c r="AU45" s="65" t="s">
        <v>297</v>
      </c>
      <c r="AV45" s="65" t="s">
        <v>289</v>
      </c>
      <c r="AX45" s="65"/>
      <c r="AY45" s="65" t="s">
        <v>294</v>
      </c>
      <c r="AZ45" s="65" t="s">
        <v>295</v>
      </c>
      <c r="BA45" s="65" t="s">
        <v>296</v>
      </c>
      <c r="BB45" s="65" t="s">
        <v>297</v>
      </c>
      <c r="BC45" s="65" t="s">
        <v>289</v>
      </c>
      <c r="BE45" s="65"/>
      <c r="BF45" s="65" t="s">
        <v>294</v>
      </c>
      <c r="BG45" s="65" t="s">
        <v>295</v>
      </c>
      <c r="BH45" s="65" t="s">
        <v>296</v>
      </c>
      <c r="BI45" s="65" t="s">
        <v>297</v>
      </c>
      <c r="BJ45" s="65" t="s">
        <v>289</v>
      </c>
    </row>
    <row r="46" spans="1:68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25.358692000000001</v>
      </c>
      <c r="H46" s="65" t="s">
        <v>24</v>
      </c>
      <c r="I46" s="65">
        <v>11</v>
      </c>
      <c r="J46" s="65">
        <v>13</v>
      </c>
      <c r="K46" s="65">
        <v>0</v>
      </c>
      <c r="L46" s="65">
        <v>35</v>
      </c>
      <c r="M46" s="65">
        <v>19.582283</v>
      </c>
      <c r="O46" s="65" t="s">
        <v>337</v>
      </c>
      <c r="P46" s="65">
        <v>970</v>
      </c>
      <c r="Q46" s="65">
        <v>800</v>
      </c>
      <c r="R46" s="65">
        <v>480</v>
      </c>
      <c r="S46" s="65">
        <v>10000</v>
      </c>
      <c r="T46" s="65">
        <v>1333.4558999999999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0.27156903999999998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4.8336009999999998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354.33571999999998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156.04589999999999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6" sqref="J16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9" customFormat="1">
      <c r="A2" s="159" t="s">
        <v>276</v>
      </c>
      <c r="B2" s="159" t="s">
        <v>277</v>
      </c>
      <c r="C2" s="159" t="s">
        <v>278</v>
      </c>
      <c r="D2" s="159">
        <v>40</v>
      </c>
      <c r="E2" s="159">
        <v>3319.3589999999999</v>
      </c>
      <c r="F2" s="159">
        <v>462.36160000000001</v>
      </c>
      <c r="G2" s="159">
        <v>88.11797</v>
      </c>
      <c r="H2" s="159">
        <v>40.108669999999996</v>
      </c>
      <c r="I2" s="159">
        <v>48.009300000000003</v>
      </c>
      <c r="J2" s="159">
        <v>129.43376000000001</v>
      </c>
      <c r="K2" s="159">
        <v>55.714275000000001</v>
      </c>
      <c r="L2" s="159">
        <v>73.719489999999993</v>
      </c>
      <c r="M2" s="159">
        <v>34.573352999999997</v>
      </c>
      <c r="N2" s="159">
        <v>3.4152507999999999</v>
      </c>
      <c r="O2" s="159">
        <v>17.859653000000002</v>
      </c>
      <c r="P2" s="159">
        <v>1541.2562</v>
      </c>
      <c r="Q2" s="159">
        <v>41.932160000000003</v>
      </c>
      <c r="R2" s="159">
        <v>729.45996000000002</v>
      </c>
      <c r="S2" s="159">
        <v>128.20497</v>
      </c>
      <c r="T2" s="159">
        <v>7215.0590000000002</v>
      </c>
      <c r="U2" s="159">
        <v>4.5881824</v>
      </c>
      <c r="V2" s="159">
        <v>29.838799000000002</v>
      </c>
      <c r="W2" s="159">
        <v>307.53885000000002</v>
      </c>
      <c r="X2" s="159">
        <v>131.17035999999999</v>
      </c>
      <c r="Y2" s="159">
        <v>3.2174996999999999</v>
      </c>
      <c r="Z2" s="159">
        <v>2.3565583000000001</v>
      </c>
      <c r="AA2" s="159">
        <v>26.897003000000002</v>
      </c>
      <c r="AB2" s="159">
        <v>3.4298220000000001</v>
      </c>
      <c r="AC2" s="159">
        <v>761.10486000000003</v>
      </c>
      <c r="AD2" s="159">
        <v>17.735779999999998</v>
      </c>
      <c r="AE2" s="159">
        <v>3.3883926999999998</v>
      </c>
      <c r="AF2" s="159">
        <v>1.5636946</v>
      </c>
      <c r="AG2" s="159">
        <v>779.15449999999998</v>
      </c>
      <c r="AH2" s="159">
        <v>424.16363999999999</v>
      </c>
      <c r="AI2" s="159">
        <v>354.99079999999998</v>
      </c>
      <c r="AJ2" s="159">
        <v>1981.1221</v>
      </c>
      <c r="AK2" s="159">
        <v>9462.3829999999998</v>
      </c>
      <c r="AL2" s="159">
        <v>122.77907999999999</v>
      </c>
      <c r="AM2" s="159">
        <v>4644.6940000000004</v>
      </c>
      <c r="AN2" s="159">
        <v>186.96199999999999</v>
      </c>
      <c r="AO2" s="159">
        <v>25.358692000000001</v>
      </c>
      <c r="AP2" s="159">
        <v>15.6563835</v>
      </c>
      <c r="AQ2" s="159">
        <v>9.7023080000000004</v>
      </c>
      <c r="AR2" s="159">
        <v>19.582283</v>
      </c>
      <c r="AS2" s="159">
        <v>1333.4558999999999</v>
      </c>
      <c r="AT2" s="159">
        <v>0.27156903999999998</v>
      </c>
      <c r="AU2" s="159">
        <v>4.8336009999999998</v>
      </c>
      <c r="AV2" s="159">
        <v>354.33571999999998</v>
      </c>
      <c r="AW2" s="159">
        <v>156.04589999999999</v>
      </c>
      <c r="AX2" s="159">
        <v>0.19989141999999999</v>
      </c>
      <c r="AY2" s="159">
        <v>3.3723912</v>
      </c>
      <c r="AZ2" s="159">
        <v>487.75524999999999</v>
      </c>
      <c r="BA2" s="159">
        <v>71.399956000000003</v>
      </c>
      <c r="BB2" s="159">
        <v>22.869194</v>
      </c>
      <c r="BC2" s="159">
        <v>27.850334</v>
      </c>
      <c r="BD2" s="159">
        <v>20.666751999999999</v>
      </c>
      <c r="BE2" s="159">
        <v>1.0212658999999999</v>
      </c>
      <c r="BF2" s="159">
        <v>4.6197132999999999</v>
      </c>
      <c r="BG2" s="159">
        <v>2.7754896000000001E-3</v>
      </c>
      <c r="BH2" s="159">
        <v>7.8016114000000001E-3</v>
      </c>
      <c r="BI2" s="159">
        <v>8.7514995000000009E-3</v>
      </c>
      <c r="BJ2" s="159">
        <v>8.1445799999999999E-2</v>
      </c>
      <c r="BK2" s="159">
        <v>2.1349920000000001E-4</v>
      </c>
      <c r="BL2" s="159">
        <v>0.44393322000000002</v>
      </c>
      <c r="BM2" s="159">
        <v>5.0758523999999996</v>
      </c>
      <c r="BN2" s="159">
        <v>1.6149853000000001</v>
      </c>
      <c r="BO2" s="159">
        <v>85.018749999999997</v>
      </c>
      <c r="BP2" s="159">
        <v>13.265772</v>
      </c>
      <c r="BQ2" s="159">
        <v>24.678799999999999</v>
      </c>
      <c r="BR2" s="159">
        <v>94.465800000000002</v>
      </c>
      <c r="BS2" s="159">
        <v>57.634480000000003</v>
      </c>
      <c r="BT2" s="159">
        <v>14.877545</v>
      </c>
      <c r="BU2" s="159">
        <v>0.16557421999999999</v>
      </c>
      <c r="BV2" s="159">
        <v>0.11904984</v>
      </c>
      <c r="BW2" s="159">
        <v>1.0170779000000001</v>
      </c>
      <c r="BX2" s="159">
        <v>2.2218982999999999</v>
      </c>
      <c r="BY2" s="159">
        <v>0.28500205000000001</v>
      </c>
      <c r="BZ2" s="159">
        <v>1.6959296999999999E-3</v>
      </c>
      <c r="CA2" s="159">
        <v>1.0907462000000001</v>
      </c>
      <c r="CB2" s="159">
        <v>6.7081509999999997E-2</v>
      </c>
      <c r="CC2" s="159">
        <v>0.48594692</v>
      </c>
      <c r="CD2" s="159">
        <v>3.8990917</v>
      </c>
      <c r="CE2" s="159">
        <v>9.1354825000000001E-2</v>
      </c>
      <c r="CF2" s="159">
        <v>0.4211896</v>
      </c>
      <c r="CG2" s="159">
        <v>5.9999998000000003E-6</v>
      </c>
      <c r="CH2" s="159">
        <v>9.1397900000000004E-2</v>
      </c>
      <c r="CI2" s="159">
        <v>6.3708406000000002E-3</v>
      </c>
      <c r="CJ2" s="159">
        <v>8.1654370000000007</v>
      </c>
      <c r="CK2" s="159">
        <v>2.4407887999999999E-2</v>
      </c>
      <c r="CL2" s="159">
        <v>1.6231355999999999</v>
      </c>
      <c r="CM2" s="159">
        <v>5.0140485999999997</v>
      </c>
      <c r="CN2" s="159">
        <v>3985.2217000000001</v>
      </c>
      <c r="CO2" s="159">
        <v>6765.7627000000002</v>
      </c>
      <c r="CP2" s="159">
        <v>4417.5600000000004</v>
      </c>
      <c r="CQ2" s="159">
        <v>1625.0713000000001</v>
      </c>
      <c r="CR2" s="159">
        <v>825.05370000000005</v>
      </c>
      <c r="CS2" s="159">
        <v>807.65229999999997</v>
      </c>
      <c r="CT2" s="159">
        <v>3863.2817</v>
      </c>
      <c r="CU2" s="159">
        <v>2433.9360000000001</v>
      </c>
      <c r="CV2" s="159">
        <v>2438.2703000000001</v>
      </c>
      <c r="CW2" s="159">
        <v>2757.4004</v>
      </c>
      <c r="CX2" s="159">
        <v>789.69880000000001</v>
      </c>
      <c r="CY2" s="159">
        <v>4926.4059999999999</v>
      </c>
      <c r="CZ2" s="159">
        <v>2470.8964999999998</v>
      </c>
      <c r="DA2" s="159">
        <v>5848.424</v>
      </c>
      <c r="DB2" s="159">
        <v>5612.9823999999999</v>
      </c>
      <c r="DC2" s="159">
        <v>7602.6934000000001</v>
      </c>
      <c r="DD2" s="159">
        <v>13870.362999999999</v>
      </c>
      <c r="DE2" s="159">
        <v>3390.4902000000002</v>
      </c>
      <c r="DF2" s="159">
        <v>6472.1779999999999</v>
      </c>
      <c r="DG2" s="159">
        <v>3028.8982000000001</v>
      </c>
      <c r="DH2" s="159">
        <v>299.26749999999998</v>
      </c>
      <c r="DI2" s="159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71.399956000000003</v>
      </c>
      <c r="B6">
        <f>BB2</f>
        <v>22.869194</v>
      </c>
      <c r="C6">
        <f>BC2</f>
        <v>27.850334</v>
      </c>
      <c r="D6">
        <f>BD2</f>
        <v>20.666751999999999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29186</v>
      </c>
      <c r="C2" s="56">
        <f ca="1">YEAR(TODAY())-YEAR(B2)+IF(TODAY()&gt;=DATE(YEAR(TODAY()),MONTH(B2),DAY(B2)),0,-1)</f>
        <v>40</v>
      </c>
      <c r="E2" s="52">
        <v>170.2</v>
      </c>
      <c r="F2" s="53" t="s">
        <v>39</v>
      </c>
      <c r="G2" s="52">
        <v>63.8</v>
      </c>
      <c r="H2" s="51" t="s">
        <v>41</v>
      </c>
      <c r="I2" s="72">
        <f>ROUND(G3/E3^2,1)</f>
        <v>22</v>
      </c>
    </row>
    <row r="3" spans="1:9">
      <c r="E3" s="51">
        <f>E2/100</f>
        <v>1.702</v>
      </c>
      <c r="F3" s="51" t="s">
        <v>40</v>
      </c>
      <c r="G3" s="51">
        <f>G2</f>
        <v>63.8</v>
      </c>
      <c r="H3" s="51" t="s">
        <v>41</v>
      </c>
      <c r="I3" s="72"/>
    </row>
    <row r="4" spans="1:9">
      <c r="A4" t="s">
        <v>273</v>
      </c>
    </row>
    <row r="5" spans="1:9">
      <c r="B5" s="60">
        <v>44082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최정흠, ID : H1800038)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11월 24일 13:51:04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view="pageBreakPreview" zoomScale="115" zoomScaleNormal="100" zoomScaleSheetLayoutView="115" zoomScalePageLayoutView="10" workbookViewId="0">
      <selection activeCell="C42" sqref="C42:S44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44082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40</v>
      </c>
      <c r="G12" s="137"/>
      <c r="H12" s="137"/>
      <c r="I12" s="137"/>
      <c r="K12" s="128">
        <f>'개인정보 및 신체계측 입력'!E2</f>
        <v>170.2</v>
      </c>
      <c r="L12" s="129"/>
      <c r="M12" s="122">
        <f>'개인정보 및 신체계측 입력'!G2</f>
        <v>63.8</v>
      </c>
      <c r="N12" s="123"/>
      <c r="O12" s="118" t="s">
        <v>271</v>
      </c>
      <c r="P12" s="112"/>
      <c r="Q12" s="115">
        <f>'개인정보 및 신체계측 입력'!I2</f>
        <v>22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최정흠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19.036999999999999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 thickBot="1">
      <c r="B51" s="6"/>
      <c r="T51" s="6"/>
    </row>
    <row r="52" spans="1:20" ht="18" customHeight="1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>
      <c r="A56" s="6"/>
    </row>
    <row r="67" spans="2:21" ht="18" customHeight="1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0.7</v>
      </c>
      <c r="P68" s="151"/>
      <c r="Q68" s="37" t="s">
        <v>54</v>
      </c>
      <c r="R68" s="35"/>
      <c r="S68" s="35"/>
      <c r="T68" s="6"/>
    </row>
    <row r="69" spans="2:21" ht="18" customHeight="1" thickBot="1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16.100000000000001</v>
      </c>
      <c r="L71" s="36" t="s">
        <v>53</v>
      </c>
      <c r="M71" s="36">
        <f>ROUND('DRIs DATA'!K8,1)</f>
        <v>6.3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>
      <c r="B75" s="6"/>
      <c r="T75" s="6"/>
    </row>
    <row r="76" spans="2:21" ht="18" customHeight="1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>
      <c r="A84" s="11"/>
      <c r="U84" s="12"/>
    </row>
    <row r="85" spans="1:21" ht="18" customHeight="1">
      <c r="A85" s="11"/>
      <c r="U85" s="12"/>
    </row>
    <row r="86" spans="1:21" ht="18" customHeight="1">
      <c r="A86" s="11"/>
      <c r="F86" s="11"/>
      <c r="K86" s="11"/>
      <c r="U86" s="12"/>
    </row>
    <row r="87" spans="1:21" ht="18" customHeight="1">
      <c r="C87" s="11"/>
      <c r="D87" s="11"/>
      <c r="E87" s="11"/>
      <c r="F87" s="11"/>
      <c r="H87" s="11"/>
      <c r="I87" s="11"/>
      <c r="J87" s="11"/>
      <c r="K87" s="11"/>
    </row>
    <row r="88" spans="1:21" ht="18" customHeight="1">
      <c r="F88" s="11"/>
      <c r="K88" s="11"/>
    </row>
    <row r="89" spans="1:21" ht="18" customHeight="1">
      <c r="F89" s="11"/>
      <c r="K89" s="11"/>
    </row>
    <row r="90" spans="1:21" ht="18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>
      <c r="B91" s="11"/>
      <c r="C91" s="11"/>
      <c r="D91" s="11"/>
      <c r="E91" s="11"/>
      <c r="G91" s="11"/>
      <c r="H91" s="11"/>
      <c r="I91" s="11"/>
      <c r="J91" s="11"/>
    </row>
    <row r="92" spans="1:21" ht="18" customHeight="1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>
      <c r="B93" s="89" t="s">
        <v>171</v>
      </c>
      <c r="C93" s="87"/>
      <c r="D93" s="87"/>
      <c r="E93" s="87"/>
      <c r="F93" s="90">
        <f>ROUND('DRIs DATA'!F16/'DRIs DATA'!C16*100,2)</f>
        <v>97.26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248.66</v>
      </c>
      <c r="R93" s="87" t="s">
        <v>167</v>
      </c>
      <c r="S93" s="87"/>
      <c r="T93" s="88"/>
    </row>
    <row r="94" spans="1:21" ht="18" customHeight="1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>
      <c r="C105" s="31"/>
      <c r="D105" s="31"/>
      <c r="E105" s="31"/>
      <c r="F105" s="31"/>
      <c r="G105" s="31"/>
      <c r="H105" s="31"/>
      <c r="I105" s="31"/>
    </row>
    <row r="106" spans="2:21" ht="18" customHeight="1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>
      <c r="G114" s="11"/>
      <c r="Q114" s="11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>
      <c r="G118" s="11"/>
      <c r="Q118" s="11"/>
    </row>
    <row r="119" spans="2:20" ht="18" customHeight="1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>
      <c r="B120" s="43" t="s">
        <v>171</v>
      </c>
      <c r="C120" s="16"/>
      <c r="D120" s="16"/>
      <c r="E120" s="15"/>
      <c r="F120" s="90">
        <f>ROUND('DRIs DATA'!F26/'DRIs DATA'!C26*100,2)</f>
        <v>131.16999999999999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228.65</v>
      </c>
      <c r="R120" s="87" t="s">
        <v>166</v>
      </c>
      <c r="S120" s="87"/>
      <c r="T120" s="88"/>
    </row>
    <row r="121" spans="2:20" ht="18" customHeight="1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5.75" thickBot="1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>
      <c r="C128" s="19"/>
      <c r="D128" s="19"/>
      <c r="E128" s="19"/>
      <c r="F128" s="19"/>
      <c r="G128" s="19"/>
      <c r="H128" s="19"/>
    </row>
    <row r="129" spans="2:21" ht="18" customHeight="1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>
      <c r="P131" s="19"/>
      <c r="Q131" s="19"/>
      <c r="R131" s="19"/>
      <c r="U131"/>
    </row>
    <row r="132" spans="2:21" ht="18" customHeight="1">
      <c r="P132" s="19"/>
      <c r="Q132" s="19"/>
      <c r="R132" s="19"/>
      <c r="S132" s="19"/>
      <c r="T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U134"/>
    </row>
    <row r="135" spans="2:21" ht="18" customHeight="1">
      <c r="U135"/>
    </row>
    <row r="136" spans="2:21" ht="18" customHeight="1">
      <c r="B136" s="11"/>
      <c r="D136" s="11"/>
      <c r="E136" s="11"/>
      <c r="F136" s="11"/>
      <c r="G136" s="11"/>
      <c r="S136" t="s">
        <v>260</v>
      </c>
      <c r="U136"/>
    </row>
    <row r="137" spans="2:21" ht="18" customHeight="1">
      <c r="B137" s="11"/>
      <c r="D137" s="11"/>
      <c r="E137" s="11"/>
      <c r="F137" s="11"/>
      <c r="G137" s="11"/>
      <c r="U137"/>
    </row>
    <row r="138" spans="2:21" ht="18" customHeight="1">
      <c r="B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S139" t="s">
        <v>261</v>
      </c>
      <c r="U139"/>
    </row>
    <row r="140" spans="2:21" ht="18" customHeight="1">
      <c r="U140"/>
    </row>
    <row r="141" spans="2:21" ht="18" customHeight="1">
      <c r="U141"/>
    </row>
    <row r="142" spans="2:21" ht="18" customHeight="1">
      <c r="S142" t="s">
        <v>260</v>
      </c>
      <c r="U142"/>
    </row>
    <row r="143" spans="2:21" ht="18" customHeight="1">
      <c r="D143" s="11"/>
      <c r="G143" s="11"/>
      <c r="U143"/>
    </row>
    <row r="144" spans="2:21" ht="18" customHeight="1">
      <c r="H144" s="11"/>
      <c r="U144"/>
    </row>
    <row r="145" spans="2:21" ht="18" customHeight="1">
      <c r="D145" s="11"/>
      <c r="E145" s="11"/>
      <c r="F145" s="11"/>
      <c r="G145" s="11"/>
      <c r="S145" t="s">
        <v>260</v>
      </c>
      <c r="U145"/>
    </row>
    <row r="146" spans="2:21" ht="18" customHeight="1">
      <c r="D146" s="11"/>
      <c r="E146" s="11"/>
      <c r="F146" s="11"/>
      <c r="G146" s="11"/>
      <c r="H146" s="11"/>
      <c r="U146"/>
    </row>
    <row r="147" spans="2:21" ht="18" customHeight="1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>
      <c r="H148" s="11"/>
      <c r="I148" s="11"/>
      <c r="J148" s="11"/>
      <c r="K148" s="11"/>
      <c r="U148"/>
    </row>
    <row r="149" spans="2:21" ht="18" customHeight="1">
      <c r="P149" s="11"/>
      <c r="Q149" s="11"/>
      <c r="R149" s="11"/>
      <c r="S149" s="11"/>
      <c r="T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2" spans="2:21" ht="18" customHeight="1">
      <c r="B152" s="17"/>
    </row>
    <row r="153" spans="2:21" ht="18" customHeight="1" thickBot="1">
      <c r="B153" s="17"/>
    </row>
    <row r="154" spans="2:21" ht="18" customHeight="1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G165" s="11"/>
      <c r="Q165" s="11"/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>
      <c r="G169" s="11"/>
      <c r="Q169" s="11"/>
      <c r="S169" s="6"/>
    </row>
    <row r="170" spans="2:19" ht="18" customHeight="1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>
      <c r="B171" s="42" t="s">
        <v>171</v>
      </c>
      <c r="C171" s="20"/>
      <c r="D171" s="20"/>
      <c r="E171" s="6"/>
      <c r="F171" s="90">
        <f>ROUND('DRIs DATA'!F36/'DRIs DATA'!C36*100,2)</f>
        <v>97.39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630.83000000000004</v>
      </c>
      <c r="R171" s="20" t="s">
        <v>166</v>
      </c>
      <c r="S171" s="41"/>
    </row>
    <row r="172" spans="2:19" ht="18" customHeight="1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>
      <c r="S183" s="6"/>
    </row>
    <row r="184" spans="2:19" ht="18" customHeight="1">
      <c r="M184" s="11"/>
      <c r="N184" s="11"/>
      <c r="O184" s="11"/>
      <c r="P184" s="11"/>
      <c r="Q184" s="11"/>
      <c r="R184" s="11"/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S188" s="6"/>
    </row>
    <row r="189" spans="2:19" ht="18" customHeight="1">
      <c r="S189" s="6"/>
    </row>
    <row r="190" spans="2:19" ht="18" customHeight="1">
      <c r="G190" s="11"/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D193" s="11"/>
      <c r="E193" s="11"/>
      <c r="F193" s="11"/>
      <c r="G193" s="11"/>
      <c r="S193" s="6"/>
    </row>
    <row r="194" spans="2:20" ht="18" customHeight="1" thickBot="1">
      <c r="G194" s="11"/>
      <c r="S194" s="6"/>
    </row>
    <row r="195" spans="2:20" ht="18" customHeight="1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>
      <c r="B196" s="42" t="s">
        <v>171</v>
      </c>
      <c r="C196" s="20"/>
      <c r="D196" s="20"/>
      <c r="E196" s="6"/>
      <c r="F196" s="90">
        <f>ROUND('DRIs DATA'!F46/'DRIs DATA'!C46*100,2)</f>
        <v>253.59</v>
      </c>
      <c r="G196" s="90"/>
      <c r="H196" s="20" t="s">
        <v>166</v>
      </c>
      <c r="I196" s="12"/>
      <c r="J196" s="41"/>
      <c r="S196" s="6"/>
    </row>
    <row r="197" spans="2:20" ht="18" customHeight="1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>
      <c r="K204" s="10"/>
    </row>
    <row r="205" spans="2:20" ht="18" customHeight="1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2240</v>
      </c>
      <c r="J208" s="6" t="s">
        <v>189</v>
      </c>
      <c r="K208" s="6"/>
      <c r="L208" s="6"/>
      <c r="M208" s="6"/>
      <c r="N208" s="6"/>
    </row>
    <row r="209" spans="2:14" ht="18" customHeight="1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>
      <c r="N210" s="6"/>
    </row>
    <row r="211" spans="2:14" ht="18" customHeight="1">
      <c r="C211" t="s">
        <v>274</v>
      </c>
      <c r="N211" s="6"/>
    </row>
    <row r="212" spans="2:14" ht="18" customHeight="1"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2020-11-13T06:54:40Z</cp:lastPrinted>
  <dcterms:created xsi:type="dcterms:W3CDTF">2015-06-13T08:19:18Z</dcterms:created>
  <dcterms:modified xsi:type="dcterms:W3CDTF">2020-11-26T01:01:09Z</dcterms:modified>
</cp:coreProperties>
</file>