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<sst xmlns="http://schemas.openxmlformats.org/spreadsheetml/2006/main" count="692" uniqueCount="283">
  <si>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</si>
  <si>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</si>
  <si>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</si>
  <si>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</si>
  <si>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</si>
  <si>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</si>
  <si>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</si>
  <si>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</si>
  <si>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</si>
  <si>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</si>
  <si>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</si>
  <si>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</si>
  <si>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</si>
  <si>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</si>
  <si>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</si>
  <si>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</si>
  <si>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</si>
  <si>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</si>
  <si>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</si>
  <si>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</si>
  <si>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</si>
  <si>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</si>
  <si>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</si>
  <si>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</si>
  <si>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</si>
  <si>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</si>
  <si>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</si>
  <si>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</si>
  <si>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</si>
  <si>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</si>
  <si>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</si>
  <si>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</si>
  <si>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</si>
  <si>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</si>
  <si>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</si>
  <si>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</si>
  <si>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</si>
  <si>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</si>
  <si>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</si>
  <si>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</si>
  <si>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</si>
  <si>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</si>
  <si>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</si>
  <si>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</si>
  <si>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</si>
  <si>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</si>
  <si>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</si>
  <si>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</si>
  <si>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</si>
  <si>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</si>
  <si>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</si>
  <si>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</si>
  <si>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</si>
  <si>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</si>
  <si>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</si>
  <si>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</si>
  <si>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</si>
  <si>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</si>
  <si>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</si>
  <si>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</si>
  <si>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</si>
  <si>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</si>
  <si>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</si>
  <si>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</si>
  <si>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</si>
  <si>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</si>
  <si>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</si>
  <si>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</si>
  <si>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</si>
  <si>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</si>
  <si>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</si>
  <si>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</si>
  <si>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</si>
  <si>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</si>
  <si>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</si>
  <si>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</si>
  <si>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</si>
  <si>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</si>
  <si>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</si>
  <si>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</si>
  <si>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</si>
  <si>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</si>
  <si>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</si>
  <si>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</si>
  <si>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</si>
  <si>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</si>
  <si>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</si>
  <si>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</si>
  <si>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</si>
  <si>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</si>
  <si>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</si>
  <si>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</si>
  <si>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</si>
  <si>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</si>
  <si>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</si>
  <si>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</si>
  <si>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</si>
  <si>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</si>
  <si>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</si>
  <si>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</si>
  <si>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</si>
  <si>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</si>
  <si>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</si>
  <si>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</si>
  <si>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</si>
  <si>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</si>
  <si>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</si>
  <si>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</si>
  <si>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</si>
  <si>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</si>
  <si>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</si>
  <si>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</si>
  <si>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</si>
  <si>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</si>
  <si>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</si>
  <si>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</si>
  <si>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</si>
  <si>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</si>
  <si>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</si>
  <si>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</si>
  <si>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</si>
  <si>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</si>
  <si>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</si>
  <si>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</si>
  <si>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</si>
  <si>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</si>
  <si>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</si>
  <si>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</si>
  <si>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</si>
  <si>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</si>
  <si>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</si>
  <si>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</si>
  <si>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</si>
  <si>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</si>
  <si>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</si>
  <si>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</si>
  <si>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</si>
  <si>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</si>
  <si>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</si>
  <si>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</si>
  <si>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</si>
  <si>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</si>
  <si>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</si>
  <si>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</si>
  <si>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</si>
  <si>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</si>
  <si>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</si>
  <si>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</si>
  <si>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</si>
  <si>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</si>
  <si>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</si>
  <si>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</si>
  <si>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</si>
  <si>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</si>
  <si>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</si>
  <si>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</si>
  <si>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</si>
  <si>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</si>
  <si>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</si>
  <si>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</si>
  <si>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</si>
  <si>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</si>
  <si>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</si>
  <si>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</si>
  <si>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</si>
  <si>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</si>
  <si>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</si>
  <si>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</si>
  <si>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</si>
  <si>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</si>
  <si>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</si>
  <si>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</si>
  <si>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</si>
  <si>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</si>
  <si>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</si>
  <si>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</si>
  <si>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</si>
  <si>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</si>
  <si>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</si>
  <si>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</si>
  <si>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</si>
  <si>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</si>
  <si>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</si>
  <si>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</si>
  <si>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</si>
  <si>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</si>
  <si>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</si>
  <si>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</si>
  <si>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</si>
  <si>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</si>
  <si>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</si>
  <si>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</si>
  <si>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</si>
  <si>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</si>
  <si>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</si>
  <si>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</si>
  <si>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</si>
  <si>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</si>
  <si>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</si>
  <si>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</si>
  <si>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</si>
  <si>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</si>
  <si>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</si>
  <si>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</si>
  <si>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</si>
  <si>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</si>
  <si>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</si>
  <si>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</si>
  <si>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</si>
  <si>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</si>
  <si>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</si>
  <si>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</si>
  <si>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</si>
  <si>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</si>
  <si>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</si>
  <si>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</si>
  <si>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</si>
  <si>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</si>
  <si>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</si>
  <si>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</si>
  <si>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</si>
  <si>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</si>
  <si>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</si>
  <si>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</si>
  <si>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</si>
  <si>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</si>
  <si>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</si>
  <si>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</si>
  <si>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</si>
  <si>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</si>
  <si>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</si>
  <si>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</si>
  <si>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</si>
  <si>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</si>
  <si>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</si>
  <si>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</si>
  <si>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</si>
  <si>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</si>
  <si>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</si>
  <si>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</si>
  <si>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</si>
  <si>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</si>
  <si>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</si>
  <si>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</si>
  <si>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</si>
  <si>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</si>
  <si>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</si>
  <si>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</si>
  <si>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</si>
  <si>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</si>
  <si>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</si>
  <si>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</si>
  <si>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</si>
  <si>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</si>
  <si>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</si>
  <si>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</si>
  <si>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</si>
  <si>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</si>
  <si>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</si>
  <si>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</si>
  <si>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</si>
  <si>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</si>
  <si>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</si>
  <si>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</si>
  <si>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</si>
  <si>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</si>
  <si>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</si>
  <si>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</si>
  <si>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</si>
  <si>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</si>
  <si>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</si>
  <si>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</si>
  <si>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</si>
  <si>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</si>
  <si>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</si>
  <si>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</si>
  <si>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</si>
  <si>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</si>
  <si>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박래수, ID : H1800041)</t>
  </si>
  <si>
    <t>출력시각</t>
  </si>
  <si>
    <t>2020년 11월 24일 13:34:19</t>
  </si>
  <si>
    <t>H1800041</t>
  </si>
  <si>
    <t>박래수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</si>
</sst>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2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5528"/>
        <c:axId val="258145136"/>
      </c:barChart>
      <c:catAx>
        <c:axId val="25814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5136"/>
        <c:crosses val="autoZero"/>
        <c:auto val="1"/>
        <c:lblAlgn val="ctr"/>
        <c:lblOffset val="100"/>
        <c:noMultiLvlLbl val="0"/>
      </c:catAx>
      <c:valAx>
        <c:axId val="25814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97192"/>
        <c:axId val="443602680"/>
      </c:barChart>
      <c:catAx>
        <c:axId val="4435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02680"/>
        <c:crosses val="autoZero"/>
        <c:auto val="1"/>
        <c:lblAlgn val="ctr"/>
        <c:lblOffset val="100"/>
        <c:noMultiLvlLbl val="0"/>
      </c:catAx>
      <c:valAx>
        <c:axId val="44360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9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03464"/>
        <c:axId val="443603856"/>
      </c:barChart>
      <c:catAx>
        <c:axId val="44360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03856"/>
        <c:crosses val="autoZero"/>
        <c:auto val="1"/>
        <c:lblAlgn val="ctr"/>
        <c:lblOffset val="100"/>
        <c:noMultiLvlLbl val="0"/>
      </c:catAx>
      <c:valAx>
        <c:axId val="44360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0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07176"/>
        <c:axId val="444209528"/>
      </c:barChart>
      <c:catAx>
        <c:axId val="44420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09528"/>
        <c:crosses val="autoZero"/>
        <c:auto val="1"/>
        <c:lblAlgn val="ctr"/>
        <c:lblOffset val="100"/>
        <c:noMultiLvlLbl val="0"/>
      </c:catAx>
      <c:valAx>
        <c:axId val="44420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0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4456.1000000000004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12272"/>
        <c:axId val="444213056"/>
      </c:barChart>
      <c:catAx>
        <c:axId val="44421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13056"/>
        <c:crosses val="autoZero"/>
        <c:auto val="1"/>
        <c:lblAlgn val="ctr"/>
        <c:lblOffset val="100"/>
        <c:noMultiLvlLbl val="0"/>
      </c:catAx>
      <c:valAx>
        <c:axId val="444213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1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10704"/>
        <c:axId val="444207568"/>
      </c:barChart>
      <c:catAx>
        <c:axId val="44421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07568"/>
        <c:crosses val="autoZero"/>
        <c:auto val="1"/>
        <c:lblAlgn val="ctr"/>
        <c:lblOffset val="100"/>
        <c:noMultiLvlLbl val="0"/>
      </c:catAx>
      <c:valAx>
        <c:axId val="44420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1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07960"/>
        <c:axId val="444213448"/>
      </c:barChart>
      <c:catAx>
        <c:axId val="44420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13448"/>
        <c:crosses val="autoZero"/>
        <c:auto val="1"/>
        <c:lblAlgn val="ctr"/>
        <c:lblOffset val="100"/>
        <c:noMultiLvlLbl val="0"/>
      </c:catAx>
      <c:valAx>
        <c:axId val="4442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0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14232"/>
        <c:axId val="444213840"/>
      </c:barChart>
      <c:catAx>
        <c:axId val="4442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13840"/>
        <c:crosses val="autoZero"/>
        <c:auto val="1"/>
        <c:lblAlgn val="ctr"/>
        <c:lblOffset val="100"/>
        <c:noMultiLvlLbl val="0"/>
      </c:catAx>
      <c:valAx>
        <c:axId val="444213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1555.9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11096"/>
        <c:axId val="444212664"/>
      </c:barChart>
      <c:catAx>
        <c:axId val="44421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12664"/>
        <c:crosses val="autoZero"/>
        <c:auto val="1"/>
        <c:lblAlgn val="ctr"/>
        <c:lblOffset val="100"/>
        <c:noMultiLvlLbl val="0"/>
      </c:catAx>
      <c:valAx>
        <c:axId val="444212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1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208352"/>
        <c:axId val="444208744"/>
      </c:barChart>
      <c:catAx>
        <c:axId val="4442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208744"/>
        <c:crosses val="autoZero"/>
        <c:auto val="1"/>
        <c:lblAlgn val="ctr"/>
        <c:lblOffset val="100"/>
        <c:noMultiLvlLbl val="0"/>
      </c:catAx>
      <c:valAx>
        <c:axId val="44420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2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627760"/>
        <c:axId val="444630896"/>
      </c:barChart>
      <c:catAx>
        <c:axId val="44462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30896"/>
        <c:crosses val="autoZero"/>
        <c:auto val="1"/>
        <c:lblAlgn val="ctr"/>
        <c:lblOffset val="100"/>
        <c:noMultiLvlLbl val="0"/>
      </c:catAx>
      <c:valAx>
        <c:axId val="44463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5920"/>
        <c:axId val="258151800"/>
      </c:barChart>
      <c:catAx>
        <c:axId val="25814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51800"/>
        <c:crosses val="autoZero"/>
        <c:auto val="1"/>
        <c:lblAlgn val="ctr"/>
        <c:lblOffset val="100"/>
        <c:noMultiLvlLbl val="0"/>
      </c:catAx>
      <c:valAx>
        <c:axId val="258151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625016"/>
        <c:axId val="444632464"/>
      </c:barChart>
      <c:catAx>
        <c:axId val="4446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32464"/>
        <c:crosses val="autoZero"/>
        <c:auto val="1"/>
        <c:lblAlgn val="ctr"/>
        <c:lblOffset val="100"/>
        <c:noMultiLvlLbl val="0"/>
      </c:catAx>
      <c:valAx>
        <c:axId val="44463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628152"/>
        <c:axId val="444630504"/>
      </c:barChart>
      <c:catAx>
        <c:axId val="44462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30504"/>
        <c:crosses val="autoZero"/>
        <c:auto val="1"/>
        <c:lblAlgn val="ctr"/>
        <c:lblOffset val="100"/>
        <c:noMultiLvlLbl val="0"/>
      </c:catAx>
      <c:valAx>
        <c:axId val="44463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</c:v>
                </c:pt>
                <c:pt idx="1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626192"/>
        <c:axId val="444632072"/>
      </c:barChart>
      <c:catAx>
        <c:axId val="4446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32072"/>
        <c:crosses val="autoZero"/>
        <c:auto val="1"/>
        <c:lblAlgn val="ctr"/>
        <c:lblOffset val="100"/>
        <c:noMultiLvlLbl val="0"/>
      </c:catAx>
      <c:valAx>
        <c:axId val="44463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20.98246</c:v>
                </c:pt>
                <c:pt idx="1">
                  <c:v>26.045475</c:v>
                </c:pt>
                <c:pt idx="2">
                  <c:v>26.004228999999999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628936"/>
        <c:axId val="444626584"/>
      </c:barChart>
      <c:catAx>
        <c:axId val="44462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26584"/>
        <c:crosses val="autoZero"/>
        <c:auto val="1"/>
        <c:lblAlgn val="ctr"/>
        <c:lblOffset val="100"/>
        <c:noMultiLvlLbl val="0"/>
      </c:catAx>
      <c:valAx>
        <c:axId val="44462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629720"/>
        <c:axId val="444627368"/>
      </c:barChart>
      <c:catAx>
        <c:axId val="44462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627368"/>
        <c:crosses val="autoZero"/>
        <c:auto val="1"/>
        <c:lblAlgn val="ctr"/>
        <c:lblOffset val="100"/>
        <c:noMultiLvlLbl val="0"/>
      </c:catAx>
      <c:valAx>
        <c:axId val="44462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62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47.6</c:v>
                </c:pt>
                <c:pt idx="1">
                  <c:v>19</c:v>
                </c:pt>
                <c:pt idx="2">
                  <c:v>33.4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5696624"/>
        <c:axId val="445697016"/>
      </c:barChart>
      <c:catAx>
        <c:axId val="44569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697016"/>
        <c:crosses val="autoZero"/>
        <c:auto val="1"/>
        <c:lblAlgn val="ctr"/>
        <c:lblOffset val="100"/>
        <c:noMultiLvlLbl val="0"/>
      </c:catAx>
      <c:valAx>
        <c:axId val="44569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7408"/>
        <c:axId val="445693880"/>
      </c:barChart>
      <c:catAx>
        <c:axId val="4456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693880"/>
        <c:crosses val="autoZero"/>
        <c:auto val="1"/>
        <c:lblAlgn val="ctr"/>
        <c:lblOffset val="100"/>
        <c:noMultiLvlLbl val="0"/>
      </c:catAx>
      <c:valAx>
        <c:axId val="44569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7800"/>
        <c:axId val="445700152"/>
      </c:barChart>
      <c:catAx>
        <c:axId val="44569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700152"/>
        <c:crosses val="autoZero"/>
        <c:auto val="1"/>
        <c:lblAlgn val="ctr"/>
        <c:lblOffset val="100"/>
        <c:noMultiLvlLbl val="0"/>
      </c:catAx>
      <c:valAx>
        <c:axId val="445700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8976"/>
        <c:axId val="445698192"/>
      </c:barChart>
      <c:catAx>
        <c:axId val="4456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698192"/>
        <c:crosses val="autoZero"/>
        <c:auto val="1"/>
        <c:lblAlgn val="ctr"/>
        <c:lblOffset val="100"/>
        <c:noMultiLvlLbl val="0"/>
      </c:catAx>
      <c:valAx>
        <c:axId val="44569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51408"/>
        <c:axId val="258148664"/>
      </c:barChart>
      <c:catAx>
        <c:axId val="25815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8664"/>
        <c:crosses val="autoZero"/>
        <c:auto val="1"/>
        <c:lblAlgn val="ctr"/>
        <c:lblOffset val="100"/>
        <c:noMultiLvlLbl val="0"/>
      </c:catAx>
      <c:valAx>
        <c:axId val="2581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5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8951.2999999999993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4664"/>
        <c:axId val="445699368"/>
      </c:barChart>
      <c:catAx>
        <c:axId val="44569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699368"/>
        <c:crosses val="autoZero"/>
        <c:auto val="1"/>
        <c:lblAlgn val="ctr"/>
        <c:lblOffset val="100"/>
        <c:noMultiLvlLbl val="0"/>
      </c:catAx>
      <c:valAx>
        <c:axId val="44569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5056"/>
        <c:axId val="445694272"/>
      </c:barChart>
      <c:catAx>
        <c:axId val="44569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694272"/>
        <c:crosses val="autoZero"/>
        <c:auto val="1"/>
        <c:lblAlgn val="ctr"/>
        <c:lblOffset val="100"/>
        <c:noMultiLvlLbl val="0"/>
      </c:catAx>
      <c:valAx>
        <c:axId val="44569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695448"/>
        <c:axId val="445701328"/>
      </c:barChart>
      <c:catAx>
        <c:axId val="44569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701328"/>
        <c:crosses val="autoZero"/>
        <c:auto val="1"/>
        <c:lblAlgn val="ctr"/>
        <c:lblOffset val="100"/>
        <c:noMultiLvlLbl val="0"/>
      </c:catAx>
      <c:valAx>
        <c:axId val="44570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69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704"/>
        <c:axId val="258147096"/>
      </c:barChart>
      <c:catAx>
        <c:axId val="2581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7096"/>
        <c:crosses val="autoZero"/>
        <c:auto val="1"/>
        <c:lblAlgn val="ctr"/>
        <c:lblOffset val="100"/>
        <c:noMultiLvlLbl val="0"/>
      </c:catAx>
      <c:valAx>
        <c:axId val="25814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97584"/>
        <c:axId val="443599152"/>
      </c:barChart>
      <c:catAx>
        <c:axId val="44359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99152"/>
        <c:crosses val="autoZero"/>
        <c:auto val="1"/>
        <c:lblAlgn val="ctr"/>
        <c:lblOffset val="100"/>
        <c:noMultiLvlLbl val="0"/>
      </c:catAx>
      <c:valAx>
        <c:axId val="443599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9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98760"/>
        <c:axId val="443599544"/>
      </c:barChart>
      <c:catAx>
        <c:axId val="44359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99544"/>
        <c:crosses val="autoZero"/>
        <c:auto val="1"/>
        <c:lblAlgn val="ctr"/>
        <c:lblOffset val="100"/>
        <c:noMultiLvlLbl val="0"/>
      </c:catAx>
      <c:valAx>
        <c:axId val="44359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9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01896"/>
        <c:axId val="443599936"/>
      </c:barChart>
      <c:catAx>
        <c:axId val="44360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599936"/>
        <c:crosses val="autoZero"/>
        <c:auto val="1"/>
        <c:lblAlgn val="ctr"/>
        <c:lblOffset val="100"/>
        <c:noMultiLvlLbl val="0"/>
      </c:catAx>
      <c:valAx>
        <c:axId val="44359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0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788.6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600720"/>
        <c:axId val="443601112"/>
      </c:barChart>
      <c:catAx>
        <c:axId val="4436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01112"/>
        <c:crosses val="autoZero"/>
        <c:auto val="1"/>
        <c:lblAlgn val="ctr"/>
        <c:lblOffset val="100"/>
        <c:noMultiLvlLbl val="0"/>
      </c:catAx>
      <c:valAx>
        <c:axId val="44360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60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3596800"/>
        <c:axId val="443602288"/>
      </c:barChart>
      <c:catAx>
        <c:axId val="44359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3602288"/>
        <c:crosses val="autoZero"/>
        <c:auto val="1"/>
        <c:lblAlgn val="ctr"/>
        <c:lblOffset val="100"/>
        <c:noMultiLvlLbl val="0"/>
      </c:catAx>
      <c:valAx>
        <c:axId val="44360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35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39826" y="32860505"/>
          <a:ext cx="229746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23690" y="32954185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58550" y="42197455"/>
          <a:ext cx="3154993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62971" y="45532799"/>
          <a:ext cx="273618" cy="1271120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54725" y="45428185"/>
          <a:ext cx="251318" cy="1554749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박래수, ID : H1800041)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13:34:19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2000</v>
      </c>
      <c r="C6" s="59">
        <f>'DRIs DATA 입력'!C6</f>
        <v>2173.1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37.799999999999997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47.6</v>
      </c>
      <c r="G8" s="59">
        <f>'DRIs DATA 입력'!G8</f>
        <v>19</v>
      </c>
      <c r="H8" s="59">
        <f>'DRIs DATA 입력'!H8</f>
        <v>33.4</v>
      </c>
      <c r="I8" s="46"/>
      <c r="J8" s="59" t="s">
        <v>216</v>
      </c>
      <c r="K8" s="59">
        <f>'DRIs DATA 입력'!K8</f>
        <v>10.7</v>
      </c>
      <c r="L8" s="59">
        <f>'DRIs DATA 입력'!L8</f>
        <v>14.9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838.1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333.5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140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788.6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849.2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1727.6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8951.2999999999993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4456.1000000000004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167.4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219.3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1555.9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811.6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134.5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W48" sqref="W48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2000</v>
      </c>
      <c r="C6" s="68">
        <v>2173.1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45</v>
      </c>
      <c r="P6" s="68">
        <v>55</v>
      </c>
      <c r="Q6" s="68">
        <v>0</v>
      </c>
      <c r="R6" s="68">
        <v>0</v>
      </c>
      <c r="S6" s="68">
        <v>118.9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37.799999999999997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47.6</v>
      </c>
      <c r="G8" s="68">
        <v>19</v>
      </c>
      <c r="H8" s="68">
        <v>33.4</v>
      </c>
      <c r="J8" s="68" t="s">
        <v>216</v>
      </c>
      <c r="K8" s="68">
        <v>10.7</v>
      </c>
      <c r="L8" s="68">
        <v>14.9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500</v>
      </c>
      <c r="C16" s="68">
        <v>700</v>
      </c>
      <c r="D16" s="68">
        <v>0</v>
      </c>
      <c r="E16" s="68">
        <v>3000</v>
      </c>
      <c r="F16" s="68">
        <v>838.1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23.7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10.4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333.5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140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2.2000000000000002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27.7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2.9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788.6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30.6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3.8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1.7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570</v>
      </c>
      <c r="C36" s="68">
        <v>700</v>
      </c>
      <c r="D36" s="68">
        <v>0</v>
      </c>
      <c r="E36" s="68">
        <v>2000</v>
      </c>
      <c r="F36" s="68">
        <v>849.2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1727.6</v>
      </c>
      <c r="O36" s="68" t="s">
        <v>19</v>
      </c>
      <c r="P36" s="68">
        <v>0</v>
      </c>
      <c r="Q36" s="68">
        <v>0</v>
      </c>
      <c r="R36" s="68">
        <v>1300</v>
      </c>
      <c r="S36" s="68">
        <v>2000</v>
      </c>
      <c r="T36" s="68">
        <v>8951.2999999999993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4456.1000000000004</v>
      </c>
      <c r="AC36" s="68" t="s">
        <v>21</v>
      </c>
      <c r="AD36" s="68">
        <v>0</v>
      </c>
      <c r="AE36" s="68">
        <v>0</v>
      </c>
      <c r="AF36" s="68">
        <v>2000</v>
      </c>
      <c r="AG36" s="68">
        <v>0</v>
      </c>
      <c r="AH36" s="68">
        <v>167.4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219.3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9</v>
      </c>
      <c r="D46" s="68">
        <v>0</v>
      </c>
      <c r="E46" s="68">
        <v>45</v>
      </c>
      <c r="F46" s="68">
        <v>29.4</v>
      </c>
      <c r="H46" s="68" t="s">
        <v>24</v>
      </c>
      <c r="I46" s="68">
        <v>7</v>
      </c>
      <c r="J46" s="68">
        <v>9</v>
      </c>
      <c r="K46" s="68">
        <v>0</v>
      </c>
      <c r="L46" s="68">
        <v>35</v>
      </c>
      <c r="M46" s="68">
        <v>16.8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1555.9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2.8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811.6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134.5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17" sqref="N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164" t="s">
        <v>281</v>
      </c>
      <c r="B2" s="164" t="s">
        <v>282</v>
      </c>
      <c r="C2" s="164" t="s">
        <v>276</v>
      </c>
      <c r="D2" s="164">
        <v>68</v>
      </c>
      <c r="E2" s="164">
        <v>2173.0774000000001</v>
      </c>
      <c r="F2" s="164">
        <v>169.90257</v>
      </c>
      <c r="G2" s="164">
        <v>67.754760000000005</v>
      </c>
      <c r="H2" s="164">
        <v>28.30537</v>
      </c>
      <c r="I2" s="164">
        <v>39.449390000000001</v>
      </c>
      <c r="J2" s="164">
        <v>118.94880000000001</v>
      </c>
      <c r="K2" s="164">
        <v>38.049140000000001</v>
      </c>
      <c r="L2" s="164">
        <v>80.899659999999997</v>
      </c>
      <c r="M2" s="164">
        <v>37.765720000000002</v>
      </c>
      <c r="N2" s="164">
        <v>4.2015776999999996</v>
      </c>
      <c r="O2" s="164">
        <v>22.268422999999999</v>
      </c>
      <c r="P2" s="164">
        <v>1839.4935</v>
      </c>
      <c r="Q2" s="164">
        <v>39.890793000000002</v>
      </c>
      <c r="R2" s="164">
        <v>838.07470000000001</v>
      </c>
      <c r="S2" s="164">
        <v>129.73931999999999</v>
      </c>
      <c r="T2" s="164">
        <v>8500.0249999999996</v>
      </c>
      <c r="U2" s="164">
        <v>10.367875</v>
      </c>
      <c r="V2" s="164">
        <v>23.746372000000001</v>
      </c>
      <c r="W2" s="164">
        <v>333.54025000000001</v>
      </c>
      <c r="X2" s="164">
        <v>139.99123</v>
      </c>
      <c r="Y2" s="164">
        <v>2.7143350000000002</v>
      </c>
      <c r="Z2" s="164">
        <v>2.1970108000000002</v>
      </c>
      <c r="AA2" s="164">
        <v>27.693014000000002</v>
      </c>
      <c r="AB2" s="164">
        <v>2.9090585999999998</v>
      </c>
      <c r="AC2" s="164">
        <v>788.57439999999997</v>
      </c>
      <c r="AD2" s="164">
        <v>30.561499999999999</v>
      </c>
      <c r="AE2" s="164">
        <v>3.7991152000000001</v>
      </c>
      <c r="AF2" s="164">
        <v>1.7481352999999999</v>
      </c>
      <c r="AG2" s="164">
        <v>849.21343999999999</v>
      </c>
      <c r="AH2" s="164">
        <v>492.05315999999999</v>
      </c>
      <c r="AI2" s="164">
        <v>357.16028</v>
      </c>
      <c r="AJ2" s="164">
        <v>1727.6007</v>
      </c>
      <c r="AK2" s="164">
        <v>8951.33</v>
      </c>
      <c r="AL2" s="164">
        <v>167.36276000000001</v>
      </c>
      <c r="AM2" s="164">
        <v>4456.0910000000003</v>
      </c>
      <c r="AN2" s="164">
        <v>219.32614000000001</v>
      </c>
      <c r="AO2" s="164">
        <v>29.391825000000001</v>
      </c>
      <c r="AP2" s="164">
        <v>18.145209999999999</v>
      </c>
      <c r="AQ2" s="164">
        <v>11.246613999999999</v>
      </c>
      <c r="AR2" s="164">
        <v>16.801871999999999</v>
      </c>
      <c r="AS2" s="164">
        <v>1555.9236000000001</v>
      </c>
      <c r="AT2" s="164">
        <v>0.18614317</v>
      </c>
      <c r="AU2" s="164">
        <v>2.8388536000000002</v>
      </c>
      <c r="AV2" s="164">
        <v>811.62285999999995</v>
      </c>
      <c r="AW2" s="164">
        <v>134.49196000000001</v>
      </c>
      <c r="AX2" s="164">
        <v>0.23780634</v>
      </c>
      <c r="AY2" s="164">
        <v>2.9503270000000001</v>
      </c>
      <c r="AZ2" s="164">
        <v>426.32389999999998</v>
      </c>
      <c r="BA2" s="164">
        <v>73.040306000000001</v>
      </c>
      <c r="BB2" s="164">
        <v>20.98246</v>
      </c>
      <c r="BC2" s="164">
        <v>26.045475</v>
      </c>
      <c r="BD2" s="164">
        <v>26.004228999999999</v>
      </c>
      <c r="BE2" s="164">
        <v>3.5194823999999998</v>
      </c>
      <c r="BF2" s="164">
        <v>10.121528</v>
      </c>
      <c r="BG2" s="164">
        <v>6.9387240000000003E-3</v>
      </c>
      <c r="BH2" s="164">
        <v>1.8783088999999999E-2</v>
      </c>
      <c r="BI2" s="164">
        <v>1.3826418E-2</v>
      </c>
      <c r="BJ2" s="164">
        <v>8.361971E-2</v>
      </c>
      <c r="BK2" s="164">
        <v>5.3374800000000001E-4</v>
      </c>
      <c r="BL2" s="164">
        <v>0.25311679999999998</v>
      </c>
      <c r="BM2" s="164">
        <v>4.8579515999999998</v>
      </c>
      <c r="BN2" s="164">
        <v>0.95476209999999995</v>
      </c>
      <c r="BO2" s="164">
        <v>60.820537999999999</v>
      </c>
      <c r="BP2" s="164">
        <v>11.718005</v>
      </c>
      <c r="BQ2" s="164">
        <v>18.325579999999999</v>
      </c>
      <c r="BR2" s="164">
        <v>65.994579999999999</v>
      </c>
      <c r="BS2" s="164">
        <v>34.134155</v>
      </c>
      <c r="BT2" s="164">
        <v>11.592338</v>
      </c>
      <c r="BU2" s="164">
        <v>0.26054962999999998</v>
      </c>
      <c r="BV2" s="164">
        <v>0.20515311</v>
      </c>
      <c r="BW2" s="164">
        <v>0.8562149</v>
      </c>
      <c r="BX2" s="164">
        <v>3.0561370000000001</v>
      </c>
      <c r="BY2" s="164">
        <v>0.22487246999999999</v>
      </c>
      <c r="BZ2" s="164">
        <v>1.550292E-3</v>
      </c>
      <c r="CA2" s="164">
        <v>0.90736340000000004</v>
      </c>
      <c r="CB2" s="164">
        <v>5.6158092E-2</v>
      </c>
      <c r="CC2" s="164">
        <v>0.62161580000000005</v>
      </c>
      <c r="CD2" s="164">
        <v>6.5509266999999998</v>
      </c>
      <c r="CE2" s="164">
        <v>9.5935300000000001E-2</v>
      </c>
      <c r="CF2" s="164">
        <v>1.852565</v>
      </c>
      <c r="CG2" s="164">
        <v>0</v>
      </c>
      <c r="CH2" s="164">
        <v>0.20348768</v>
      </c>
      <c r="CI2" s="164">
        <v>6.3705669999999997E-3</v>
      </c>
      <c r="CJ2" s="164">
        <v>13.6675415</v>
      </c>
      <c r="CK2" s="164">
        <v>2.201904E-2</v>
      </c>
      <c r="CL2" s="164">
        <v>2.1790307000000002</v>
      </c>
      <c r="CM2" s="164">
        <v>4.6522613000000002</v>
      </c>
      <c r="CN2" s="164">
        <v>3879.8123000000001</v>
      </c>
      <c r="CO2" s="164">
        <v>6760.4883</v>
      </c>
      <c r="CP2" s="164">
        <v>6120.2520000000004</v>
      </c>
      <c r="CQ2" s="164">
        <v>1849.5554</v>
      </c>
      <c r="CR2" s="164">
        <v>892.98869999999999</v>
      </c>
      <c r="CS2" s="164">
        <v>466.327</v>
      </c>
      <c r="CT2" s="164">
        <v>3863.0054</v>
      </c>
      <c r="CU2" s="164">
        <v>2898.1343000000002</v>
      </c>
      <c r="CV2" s="164">
        <v>1022.1520400000001</v>
      </c>
      <c r="CW2" s="164">
        <v>3632.3470000000002</v>
      </c>
      <c r="CX2" s="164">
        <v>982.12180000000001</v>
      </c>
      <c r="CY2" s="164">
        <v>4242.5464000000002</v>
      </c>
      <c r="CZ2" s="164">
        <v>3002.5920000000001</v>
      </c>
      <c r="DA2" s="164">
        <v>6412.8203000000003</v>
      </c>
      <c r="DB2" s="164">
        <v>5103.3239999999996</v>
      </c>
      <c r="DC2" s="164">
        <v>9613.7279999999992</v>
      </c>
      <c r="DD2" s="164">
        <v>15616.955</v>
      </c>
      <c r="DE2" s="164">
        <v>4267.2016999999996</v>
      </c>
      <c r="DF2" s="164">
        <v>4490.4719999999998</v>
      </c>
      <c r="DG2" s="164">
        <v>3802.0916000000002</v>
      </c>
      <c r="DH2" s="164">
        <v>388.22052000000002</v>
      </c>
      <c r="DI2" s="1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73.040306000000001</v>
      </c>
      <c r="B6">
        <f>BB2</f>
        <v>20.98246</v>
      </c>
      <c r="C6">
        <f>BC2</f>
        <v>26.045475</v>
      </c>
      <c r="D6">
        <f>BD2</f>
        <v>26.004228999999999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6" sqref="I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>
      <c r="A2" s="54" t="s">
        <v>255</v>
      </c>
      <c r="B2" s="55">
        <v>19286</v>
      </c>
      <c r="C2" s="56">
        <f ca="1">YEAR(TODAY())-YEAR(B2)+IF(TODAY()&gt;=DATE(YEAR(TODAY()),MONTH(B2),DAY(B2)),0,-1)</f>
        <v>68</v>
      </c>
      <c r="E2" s="52">
        <v>167.2</v>
      </c>
      <c r="F2" s="53" t="s">
        <v>39</v>
      </c>
      <c r="G2" s="52">
        <v>72.599999999999994</v>
      </c>
      <c r="H2" s="51" t="s">
        <v>41</v>
      </c>
      <c r="I2" s="77">
        <f>ROUND(G3/E3^2,1)</f>
        <v>26</v>
      </c>
    </row>
    <row r="3" spans="1:9">
      <c r="E3" s="51">
        <f>E2/100</f>
        <v>1.6719999999999999</v>
      </c>
      <c r="F3" s="51" t="s">
        <v>40</v>
      </c>
      <c r="G3" s="51">
        <f>G2</f>
        <v>72.599999999999994</v>
      </c>
      <c r="H3" s="51" t="s">
        <v>41</v>
      </c>
      <c r="I3" s="77"/>
    </row>
    <row r="4" spans="1:9">
      <c r="A4" t="s">
        <v>273</v>
      </c>
    </row>
    <row r="5" spans="1:9">
      <c r="B5" s="60">
        <v>44092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E2" s="79" t="str">
        <f>'DRIs DATA'!B1</f>
        <v>(설문지 : FFQ 95문항 설문지, 사용자 : 박래수, ID : H1800041)</v>
      </c>
      <c r="F2" s="79"/>
      <c r="G2" s="79"/>
      <c r="H2" s="79"/>
      <c r="I2" s="79"/>
      <c r="J2" s="79"/>
    </row>
    <row r="3" spans="1:14" ht="8.1" customHeight="1"/>
    <row r="4" spans="1:14">
      <c r="K4" t="s">
        <v>2</v>
      </c>
      <c r="L4" t="str">
        <f>'DRIs DATA'!H1</f>
        <v>2020년 11월 24일 13:34:19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="115" zoomScaleNormal="100" zoomScaleSheetLayoutView="115" zoomScalePageLayoutView="10" workbookViewId="0">
      <selection activeCell="C42" sqref="C42:S44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>
      <c r="C10" s="90" t="s">
        <v>30</v>
      </c>
      <c r="D10" s="90"/>
      <c r="E10" s="91"/>
      <c r="F10" s="94">
        <f>'개인정보 및 신체계측 입력'!B5</f>
        <v>44092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90" t="s">
        <v>32</v>
      </c>
      <c r="D12" s="90"/>
      <c r="E12" s="91"/>
      <c r="F12" s="99">
        <f ca="1">'개인정보 및 신체계측 입력'!C2</f>
        <v>68</v>
      </c>
      <c r="G12" s="99"/>
      <c r="H12" s="99"/>
      <c r="I12" s="99"/>
      <c r="K12" s="128">
        <f>'개인정보 및 신체계측 입력'!E2</f>
        <v>167.2</v>
      </c>
      <c r="L12" s="129"/>
      <c r="M12" s="122">
        <f>'개인정보 및 신체계측 입력'!G2</f>
        <v>72.599999999999994</v>
      </c>
      <c r="N12" s="123"/>
      <c r="O12" s="118" t="s">
        <v>271</v>
      </c>
      <c r="P12" s="112"/>
      <c r="Q12" s="95">
        <f>'개인정보 및 신체계측 입력'!I2</f>
        <v>26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>
      <c r="C14" s="92" t="s">
        <v>31</v>
      </c>
      <c r="D14" s="92"/>
      <c r="E14" s="93"/>
      <c r="F14" s="96" t="str">
        <f>MID('DRIs DATA'!B1,28,3)</f>
        <v>박래수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47.6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33.4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1</v>
      </c>
      <c r="P68" s="86"/>
      <c r="Q68" s="37" t="s">
        <v>54</v>
      </c>
      <c r="R68" s="35"/>
      <c r="S68" s="35"/>
      <c r="T68" s="6"/>
    </row>
    <row r="69" spans="2:21" ht="18" customHeight="1" thickBot="1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14.9</v>
      </c>
      <c r="L71" s="36" t="s">
        <v>53</v>
      </c>
      <c r="M71" s="36">
        <f>ROUND('DRIs DATA'!K8,1)</f>
        <v>10.7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>
      <c r="B93" s="163" t="s">
        <v>171</v>
      </c>
      <c r="C93" s="161"/>
      <c r="D93" s="161"/>
      <c r="E93" s="161"/>
      <c r="F93" s="159">
        <f>ROUND('DRIs DATA'!F16/'DRIs DATA'!C16*100,2)</f>
        <v>111.75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197.5</v>
      </c>
      <c r="R93" s="161" t="s">
        <v>167</v>
      </c>
      <c r="S93" s="161"/>
      <c r="T93" s="162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>
      <c r="B120" s="43" t="s">
        <v>171</v>
      </c>
      <c r="C120" s="16"/>
      <c r="D120" s="16"/>
      <c r="E120" s="15"/>
      <c r="F120" s="159">
        <f>ROUND('DRIs DATA'!F26/'DRIs DATA'!C26*100,2)</f>
        <v>140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193.33</v>
      </c>
      <c r="R120" s="161" t="s">
        <v>166</v>
      </c>
      <c r="S120" s="161"/>
      <c r="T120" s="162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5.75" thickBot="1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>
      <c r="B171" s="42" t="s">
        <v>171</v>
      </c>
      <c r="C171" s="20"/>
      <c r="D171" s="20"/>
      <c r="E171" s="6"/>
      <c r="F171" s="159">
        <f>ROUND('DRIs DATA'!F36/'DRIs DATA'!C36*100,2)</f>
        <v>106.15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596.75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>
      <c r="B196" s="42" t="s">
        <v>171</v>
      </c>
      <c r="C196" s="20"/>
      <c r="D196" s="20"/>
      <c r="E196" s="6"/>
      <c r="F196" s="159">
        <f>ROUND('DRIs DATA'!F46/'DRIs DATA'!C46*100,2)</f>
        <v>294</v>
      </c>
      <c r="G196" s="159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>
      <c r="K204" s="10"/>
    </row>
    <row r="205" spans="2:20" ht="18" customHeight="1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2020-11-26T00:54:38Z</dcterms:modified>
</cp:coreProperties>
</file>