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<sst xmlns="http://schemas.openxmlformats.org/spreadsheetml/2006/main" count="692" uniqueCount="283">
  <si>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</si>
  <si>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</si>
  <si>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</si>
  <si>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</si>
  <si>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</si>
  <si>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</si>
  <si>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</si>
  <si>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</si>
  <si>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</si>
  <si>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</si>
  <si>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</si>
  <si>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</si>
  <si>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</si>
  <si>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</si>
  <si>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</si>
  <si>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</si>
  <si>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</si>
  <si>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</si>
  <si>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</si>
  <si>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</si>
  <si>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</si>
  <si>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</si>
  <si>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</si>
  <si>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</si>
  <si>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</si>
  <si>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</si>
  <si>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</si>
  <si>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</si>
  <si>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</si>
  <si>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</si>
  <si>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</si>
  <si>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</si>
  <si>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</si>
  <si>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</si>
  <si>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</si>
  <si>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</si>
  <si>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</si>
  <si>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</si>
  <si>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</si>
  <si>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</si>
  <si>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</si>
  <si>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</si>
  <si>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</si>
  <si>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</si>
  <si>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</si>
  <si>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</si>
  <si>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</si>
  <si>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</si>
  <si>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</si>
  <si>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</si>
  <si>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</si>
  <si>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</si>
  <si>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</si>
  <si>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</si>
  <si>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</si>
  <si>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</si>
  <si>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</si>
  <si>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</si>
  <si>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</si>
  <si>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</si>
  <si>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</si>
  <si>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</si>
  <si>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</si>
  <si>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</si>
  <si>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</si>
  <si>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</si>
  <si>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</si>
  <si>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</si>
  <si>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</si>
  <si>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</si>
  <si>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</si>
  <si>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</si>
  <si>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</si>
  <si>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</si>
  <si>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</si>
  <si>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</si>
  <si>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</si>
  <si>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</si>
  <si>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</si>
  <si>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</si>
  <si>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</si>
  <si>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</si>
  <si>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</si>
  <si>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</si>
  <si>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</si>
  <si>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</si>
  <si>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</si>
  <si>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</si>
  <si>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</si>
  <si>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</si>
  <si>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</si>
  <si>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</si>
  <si>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</si>
  <si>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</si>
  <si>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</si>
  <si>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</si>
  <si>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</si>
  <si>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</si>
  <si>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</si>
  <si>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</si>
  <si>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</si>
  <si>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</si>
  <si>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</si>
  <si>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</si>
  <si>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</si>
  <si>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</si>
  <si>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</si>
  <si>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</si>
  <si>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</si>
  <si>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</si>
  <si>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</si>
  <si>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</si>
  <si>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</si>
  <si>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</si>
  <si>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</si>
  <si>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</si>
  <si>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</si>
  <si>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</si>
  <si>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</si>
  <si>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</si>
  <si>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</si>
  <si>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</si>
  <si>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</si>
  <si>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</si>
  <si>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</si>
  <si>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</si>
  <si>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</si>
  <si>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</si>
  <si>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</si>
  <si>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</si>
  <si>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</si>
  <si>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</si>
  <si>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</si>
  <si>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</si>
  <si>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</si>
  <si>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</si>
  <si>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</si>
  <si>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</si>
  <si>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</si>
  <si>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</si>
  <si>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</si>
  <si>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</si>
  <si>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</si>
  <si>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</si>
  <si>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</si>
  <si>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</si>
  <si>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</si>
  <si>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</si>
  <si>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</si>
  <si>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</si>
  <si>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</si>
  <si>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</si>
  <si>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</si>
  <si>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</si>
  <si>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</si>
  <si>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</si>
  <si>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</si>
  <si>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</si>
  <si>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</si>
  <si>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</si>
  <si>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</si>
  <si>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</si>
  <si>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</si>
  <si>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</si>
  <si>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</si>
  <si>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</si>
  <si>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</si>
  <si>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</si>
  <si>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</si>
  <si>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</si>
  <si>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</si>
  <si>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</si>
  <si>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</si>
  <si>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</si>
  <si>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</si>
  <si>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</si>
  <si>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</si>
  <si>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</si>
  <si>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</si>
  <si>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</si>
  <si>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</si>
  <si>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</si>
  <si>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</si>
  <si>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</si>
  <si>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</si>
  <si>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</si>
  <si>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</si>
  <si>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</si>
  <si>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</si>
  <si>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</si>
  <si>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</si>
  <si>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</si>
  <si>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</si>
  <si>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</si>
  <si>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</si>
  <si>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</si>
  <si>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</si>
  <si>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</si>
  <si>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</si>
  <si>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</si>
  <si>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</si>
  <si>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</si>
  <si>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</si>
  <si>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</si>
  <si>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</si>
  <si>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</si>
  <si>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</si>
  <si>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</si>
  <si>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</si>
  <si>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</si>
  <si>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</si>
  <si>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</si>
  <si>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</si>
  <si>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</si>
  <si>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</si>
  <si>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</si>
  <si>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</si>
  <si>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</si>
  <si>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</si>
  <si>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</si>
  <si>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</si>
  <si>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</si>
  <si>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</si>
  <si>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</si>
  <si>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</si>
  <si>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</si>
  <si>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</si>
  <si>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</si>
  <si>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</si>
  <si>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</si>
  <si>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</si>
  <si>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</si>
  <si>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</si>
  <si>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</si>
  <si>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</si>
  <si>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</si>
  <si>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</si>
  <si>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</si>
  <si>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</si>
  <si>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</si>
  <si>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</si>
  <si>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</si>
  <si>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</si>
  <si>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</si>
  <si>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</si>
  <si>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</si>
  <si>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</si>
  <si>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</si>
  <si>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</si>
  <si>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</si>
  <si>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</si>
  <si>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</si>
  <si>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</si>
  <si>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</si>
  <si>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</si>
  <si>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</si>
  <si>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</si>
  <si>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</si>
  <si>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</si>
  <si>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</si>
  <si>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</si>
  <si>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</si>
  <si>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</si>
  <si>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</si>
  <si>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</si>
  <si>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</si>
  <si>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</si>
  <si>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</si>
  <si>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</si>
  <si>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</si>
  <si>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</si>
  <si>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</si>
  <si>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</si>
  <si>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</si>
  <si>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</si>
  <si>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</si>
  <si>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M</t>
  </si>
  <si>
    <t>정보</t>
  </si>
  <si>
    <t>출력시각</t>
  </si>
  <si>
    <t>H1800042</t>
  </si>
  <si>
    <t>정종일</t>
  </si>
  <si>
    <t>(설문지 : FFQ 95문항 설문지, 사용자 : 정종일, ID : H1800042)</t>
  </si>
  <si>
    <t>2020년 11월 24일 13:55:37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</si>
</sst>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5168"/>
        <c:axId val="528255560"/>
      </c:barChart>
      <c:catAx>
        <c:axId val="52825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5560"/>
        <c:crosses val="autoZero"/>
        <c:auto val="1"/>
        <c:lblAlgn val="ctr"/>
        <c:lblOffset val="100"/>
        <c:noMultiLvlLbl val="0"/>
      </c:catAx>
      <c:valAx>
        <c:axId val="52825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8104"/>
        <c:axId val="528276336"/>
      </c:barChart>
      <c:catAx>
        <c:axId val="52826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6336"/>
        <c:crosses val="autoZero"/>
        <c:auto val="1"/>
        <c:lblAlgn val="ctr"/>
        <c:lblOffset val="100"/>
        <c:noMultiLvlLbl val="0"/>
      </c:catAx>
      <c:valAx>
        <c:axId val="52827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2024"/>
        <c:axId val="528266144"/>
      </c:barChart>
      <c:catAx>
        <c:axId val="52827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6144"/>
        <c:crosses val="autoZero"/>
        <c:auto val="1"/>
        <c:lblAlgn val="ctr"/>
        <c:lblOffset val="100"/>
        <c:noMultiLvlLbl val="0"/>
      </c:catAx>
      <c:valAx>
        <c:axId val="52826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6536"/>
        <c:axId val="528269672"/>
      </c:barChart>
      <c:catAx>
        <c:axId val="528266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9672"/>
        <c:crosses val="autoZero"/>
        <c:auto val="1"/>
        <c:lblAlgn val="ctr"/>
        <c:lblOffset val="100"/>
        <c:noMultiLvlLbl val="0"/>
      </c:catAx>
      <c:valAx>
        <c:axId val="52826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4206.2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2416"/>
        <c:axId val="528265360"/>
      </c:barChart>
      <c:catAx>
        <c:axId val="5282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5360"/>
        <c:crosses val="autoZero"/>
        <c:auto val="1"/>
        <c:lblAlgn val="ctr"/>
        <c:lblOffset val="100"/>
        <c:noMultiLvlLbl val="0"/>
      </c:catAx>
      <c:valAx>
        <c:axId val="528265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302.60000000000002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3200"/>
        <c:axId val="528274376"/>
      </c:barChart>
      <c:catAx>
        <c:axId val="52827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4376"/>
        <c:crosses val="autoZero"/>
        <c:auto val="1"/>
        <c:lblAlgn val="ctr"/>
        <c:lblOffset val="100"/>
        <c:noMultiLvlLbl val="0"/>
      </c:catAx>
      <c:valAx>
        <c:axId val="52827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4768"/>
        <c:axId val="528275160"/>
      </c:barChart>
      <c:catAx>
        <c:axId val="52827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5160"/>
        <c:crosses val="autoZero"/>
        <c:auto val="1"/>
        <c:lblAlgn val="ctr"/>
        <c:lblOffset val="100"/>
        <c:noMultiLvlLbl val="0"/>
      </c:catAx>
      <c:valAx>
        <c:axId val="52827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7320"/>
        <c:axId val="528267712"/>
      </c:barChart>
      <c:catAx>
        <c:axId val="52826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7712"/>
        <c:crosses val="autoZero"/>
        <c:auto val="1"/>
        <c:lblAlgn val="ctr"/>
        <c:lblOffset val="100"/>
        <c:noMultiLvlLbl val="0"/>
      </c:catAx>
      <c:valAx>
        <c:axId val="528267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0256"/>
        <c:axId val="528280648"/>
      </c:barChart>
      <c:catAx>
        <c:axId val="52828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0648"/>
        <c:crosses val="autoZero"/>
        <c:auto val="1"/>
        <c:lblAlgn val="ctr"/>
        <c:lblOffset val="100"/>
        <c:noMultiLvlLbl val="0"/>
      </c:catAx>
      <c:valAx>
        <c:axId val="5282806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3784"/>
        <c:axId val="528284176"/>
      </c:barChart>
      <c:catAx>
        <c:axId val="52828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4176"/>
        <c:crosses val="autoZero"/>
        <c:auto val="1"/>
        <c:lblAlgn val="ctr"/>
        <c:lblOffset val="100"/>
        <c:noMultiLvlLbl val="0"/>
      </c:catAx>
      <c:valAx>
        <c:axId val="52828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4568"/>
        <c:axId val="528281432"/>
      </c:barChart>
      <c:catAx>
        <c:axId val="52828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1432"/>
        <c:crosses val="autoZero"/>
        <c:auto val="1"/>
        <c:lblAlgn val="ctr"/>
        <c:lblOffset val="100"/>
        <c:noMultiLvlLbl val="0"/>
      </c:catAx>
      <c:valAx>
        <c:axId val="528281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6736"/>
        <c:axId val="528261048"/>
      </c:barChart>
      <c:catAx>
        <c:axId val="52825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1048"/>
        <c:crosses val="autoZero"/>
        <c:auto val="1"/>
        <c:lblAlgn val="ctr"/>
        <c:lblOffset val="100"/>
        <c:noMultiLvlLbl val="0"/>
      </c:catAx>
      <c:valAx>
        <c:axId val="5282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369.6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3000"/>
        <c:axId val="528283392"/>
      </c:barChart>
      <c:catAx>
        <c:axId val="52828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3392"/>
        <c:crosses val="autoZero"/>
        <c:auto val="1"/>
        <c:lblAlgn val="ctr"/>
        <c:lblOffset val="100"/>
        <c:noMultiLvlLbl val="0"/>
      </c:catAx>
      <c:valAx>
        <c:axId val="52828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82216"/>
        <c:axId val="528284960"/>
      </c:barChart>
      <c:catAx>
        <c:axId val="528282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4960"/>
        <c:crosses val="autoZero"/>
        <c:auto val="1"/>
        <c:lblAlgn val="ctr"/>
        <c:lblOffset val="100"/>
        <c:noMultiLvlLbl val="0"/>
      </c:catAx>
      <c:valAx>
        <c:axId val="52828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8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</c:v>
                </c:pt>
                <c:pt idx="1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279080"/>
        <c:axId val="528281040"/>
      </c:barChart>
      <c:catAx>
        <c:axId val="52827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81040"/>
        <c:crosses val="autoZero"/>
        <c:auto val="1"/>
        <c:lblAlgn val="ctr"/>
        <c:lblOffset val="100"/>
        <c:noMultiLvlLbl val="0"/>
      </c:catAx>
      <c:valAx>
        <c:axId val="52828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15.070543000000001</c:v>
                </c:pt>
                <c:pt idx="1">
                  <c:v>16.064661000000001</c:v>
                </c:pt>
                <c:pt idx="2">
                  <c:v>16.161465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763.1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20808"/>
        <c:axId val="520418064"/>
      </c:barChart>
      <c:catAx>
        <c:axId val="52042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8064"/>
        <c:crosses val="autoZero"/>
        <c:auto val="1"/>
        <c:lblAlgn val="ctr"/>
        <c:lblOffset val="100"/>
        <c:noMultiLvlLbl val="0"/>
      </c:catAx>
      <c:valAx>
        <c:axId val="52041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2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9240"/>
        <c:axId val="520419632"/>
      </c:barChart>
      <c:catAx>
        <c:axId val="52041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9632"/>
        <c:crosses val="autoZero"/>
        <c:auto val="1"/>
        <c:lblAlgn val="ctr"/>
        <c:lblOffset val="100"/>
        <c:noMultiLvlLbl val="0"/>
      </c:catAx>
      <c:valAx>
        <c:axId val="52041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71.3</c:v>
                </c:pt>
                <c:pt idx="1">
                  <c:v>11.6</c:v>
                </c:pt>
                <c:pt idx="2">
                  <c:v>17.100000000000001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420416"/>
        <c:axId val="520409048"/>
      </c:barChart>
      <c:catAx>
        <c:axId val="52042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9048"/>
        <c:crosses val="autoZero"/>
        <c:auto val="1"/>
        <c:lblAlgn val="ctr"/>
        <c:lblOffset val="100"/>
        <c:noMultiLvlLbl val="0"/>
      </c:catAx>
      <c:valAx>
        <c:axId val="5204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2411.3000000000002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09440"/>
        <c:axId val="520409832"/>
      </c:barChart>
      <c:catAx>
        <c:axId val="52040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9832"/>
        <c:crosses val="autoZero"/>
        <c:auto val="1"/>
        <c:lblAlgn val="ctr"/>
        <c:lblOffset val="100"/>
        <c:noMultiLvlLbl val="0"/>
      </c:catAx>
      <c:valAx>
        <c:axId val="52040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4536"/>
        <c:axId val="520411792"/>
      </c:barChart>
      <c:catAx>
        <c:axId val="52041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1792"/>
        <c:crosses val="autoZero"/>
        <c:auto val="1"/>
        <c:lblAlgn val="ctr"/>
        <c:lblOffset val="100"/>
        <c:noMultiLvlLbl val="0"/>
      </c:catAx>
      <c:valAx>
        <c:axId val="52041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7280"/>
        <c:axId val="520413752"/>
      </c:barChart>
      <c:catAx>
        <c:axId val="52041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3752"/>
        <c:crosses val="autoZero"/>
        <c:auto val="1"/>
        <c:lblAlgn val="ctr"/>
        <c:lblOffset val="100"/>
        <c:noMultiLvlLbl val="0"/>
      </c:catAx>
      <c:valAx>
        <c:axId val="52041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7912"/>
        <c:axId val="528255952"/>
      </c:barChart>
      <c:catAx>
        <c:axId val="5282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55952"/>
        <c:crosses val="autoZero"/>
        <c:auto val="1"/>
        <c:lblAlgn val="ctr"/>
        <c:lblOffset val="100"/>
        <c:noMultiLvlLbl val="0"/>
      </c:catAx>
      <c:valAx>
        <c:axId val="52825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7904.7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3360"/>
        <c:axId val="520412968"/>
      </c:barChart>
      <c:catAx>
        <c:axId val="52041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2968"/>
        <c:crosses val="autoZero"/>
        <c:auto val="1"/>
        <c:lblAlgn val="ctr"/>
        <c:lblOffset val="100"/>
        <c:noMultiLvlLbl val="0"/>
      </c:catAx>
      <c:valAx>
        <c:axId val="52041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4144"/>
        <c:axId val="520408656"/>
      </c:barChart>
      <c:catAx>
        <c:axId val="5204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08656"/>
        <c:crosses val="autoZero"/>
        <c:auto val="1"/>
        <c:lblAlgn val="ctr"/>
        <c:lblOffset val="100"/>
        <c:noMultiLvlLbl val="0"/>
      </c:catAx>
      <c:valAx>
        <c:axId val="52040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14928"/>
        <c:axId val="520412184"/>
      </c:barChart>
      <c:catAx>
        <c:axId val="52041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12184"/>
        <c:crosses val="autoZero"/>
        <c:auto val="1"/>
        <c:lblAlgn val="ctr"/>
        <c:lblOffset val="100"/>
        <c:noMultiLvlLbl val="0"/>
      </c:catAx>
      <c:valAx>
        <c:axId val="52041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1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3600"/>
        <c:axId val="528263008"/>
      </c:barChart>
      <c:catAx>
        <c:axId val="52825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3008"/>
        <c:crosses val="autoZero"/>
        <c:auto val="1"/>
        <c:lblAlgn val="ctr"/>
        <c:lblOffset val="100"/>
        <c:noMultiLvlLbl val="0"/>
      </c:catAx>
      <c:valAx>
        <c:axId val="5282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9480"/>
        <c:axId val="528263400"/>
      </c:barChart>
      <c:catAx>
        <c:axId val="5282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63400"/>
        <c:crosses val="autoZero"/>
        <c:auto val="1"/>
        <c:lblAlgn val="ctr"/>
        <c:lblOffset val="100"/>
        <c:noMultiLvlLbl val="0"/>
      </c:catAx>
      <c:valAx>
        <c:axId val="528263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0456"/>
        <c:axId val="528270848"/>
      </c:barChart>
      <c:catAx>
        <c:axId val="5282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0848"/>
        <c:crosses val="autoZero"/>
        <c:auto val="1"/>
        <c:lblAlgn val="ctr"/>
        <c:lblOffset val="100"/>
        <c:noMultiLvlLbl val="0"/>
      </c:catAx>
      <c:valAx>
        <c:axId val="5282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77120"/>
        <c:axId val="528275944"/>
      </c:barChart>
      <c:catAx>
        <c:axId val="52827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5944"/>
        <c:crosses val="autoZero"/>
        <c:auto val="1"/>
        <c:lblAlgn val="ctr"/>
        <c:lblOffset val="100"/>
        <c:noMultiLvlLbl val="0"/>
      </c:catAx>
      <c:valAx>
        <c:axId val="52827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54776"/>
        <c:axId val="528270064"/>
      </c:barChart>
      <c:catAx>
        <c:axId val="52825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0064"/>
        <c:crosses val="autoZero"/>
        <c:auto val="1"/>
        <c:lblAlgn val="ctr"/>
        <c:lblOffset val="100"/>
        <c:noMultiLvlLbl val="0"/>
      </c:catAx>
      <c:valAx>
        <c:axId val="5282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5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268496"/>
        <c:axId val="528271240"/>
      </c:barChart>
      <c:catAx>
        <c:axId val="52826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271240"/>
        <c:crosses val="autoZero"/>
        <c:auto val="1"/>
        <c:lblAlgn val="ctr"/>
        <c:lblOffset val="100"/>
        <c:noMultiLvlLbl val="0"/>
      </c:catAx>
      <c:valAx>
        <c:axId val="52827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26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39826" y="32860505"/>
          <a:ext cx="229746" cy="1278916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23690" y="32954185"/>
          <a:ext cx="316958" cy="1554750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58550" y="42197455"/>
          <a:ext cx="3154993" cy="484776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62971" y="45532799"/>
          <a:ext cx="273618" cy="1271120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54725" y="45428185"/>
          <a:ext cx="251318" cy="1554749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정종일, ID : H1800042)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13:55:37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2411.3000000000002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71.3</v>
      </c>
      <c r="G8" s="59">
        <f>'DRIs DATA 입력'!G8</f>
        <v>11.6</v>
      </c>
      <c r="H8" s="59">
        <f>'DRIs DATA 입력'!H8</f>
        <v>17.100000000000001</v>
      </c>
      <c r="I8" s="46"/>
      <c r="J8" s="59" t="s">
        <v>216</v>
      </c>
      <c r="K8" s="59">
        <f>'DRIs DATA 입력'!K8</f>
        <v>5.4</v>
      </c>
      <c r="L8" s="59">
        <f>'DRIs DATA 입력'!L8</f>
        <v>11.7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763.1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435.5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131.80000000000001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815.4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1.1000000000000001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796.9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1507.7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7904.7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4206.2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302.60000000000002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19.399999999999999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697.2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369.6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I42" sqref="I42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277</v>
      </c>
      <c r="B1" s="61" t="s">
        <v>281</v>
      </c>
      <c r="G1" s="62" t="s">
        <v>278</v>
      </c>
      <c r="H1" s="61" t="s">
        <v>282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2200</v>
      </c>
      <c r="C6" s="68">
        <v>2411.3000000000002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83.2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32.5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71.3</v>
      </c>
      <c r="G8" s="68">
        <v>11.6</v>
      </c>
      <c r="H8" s="68">
        <v>17.100000000000001</v>
      </c>
      <c r="J8" s="68" t="s">
        <v>216</v>
      </c>
      <c r="K8" s="68">
        <v>5.4</v>
      </c>
      <c r="L8" s="68">
        <v>11.7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763.1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23.8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7.5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435.5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131.80000000000001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2.5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18.2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2.4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815.4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10.4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1.1000000000000001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796.9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1507.7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7904.7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4206.2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302.60000000000002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167.8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19.399999999999999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13.4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697.2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4.2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369.6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102.8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16" sqref="J16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64" customFormat="1">
      <c r="A2" s="164" t="s">
        <v>279</v>
      </c>
      <c r="B2" s="164" t="s">
        <v>280</v>
      </c>
      <c r="C2" s="164" t="s">
        <v>276</v>
      </c>
      <c r="D2" s="164">
        <v>50</v>
      </c>
      <c r="E2" s="164">
        <v>2411.25</v>
      </c>
      <c r="F2" s="164">
        <v>346.01663000000002</v>
      </c>
      <c r="G2" s="164">
        <v>56.358055</v>
      </c>
      <c r="H2" s="164">
        <v>32.554245000000002</v>
      </c>
      <c r="I2" s="164">
        <v>23.803808</v>
      </c>
      <c r="J2" s="164">
        <v>83.153989999999993</v>
      </c>
      <c r="K2" s="164">
        <v>45.127357000000003</v>
      </c>
      <c r="L2" s="164">
        <v>38.026634000000001</v>
      </c>
      <c r="M2" s="164">
        <v>32.534374</v>
      </c>
      <c r="N2" s="164">
        <v>3.3116455</v>
      </c>
      <c r="O2" s="164">
        <v>17.041159</v>
      </c>
      <c r="P2" s="164">
        <v>1349.4477999999999</v>
      </c>
      <c r="Q2" s="164">
        <v>35.124817</v>
      </c>
      <c r="R2" s="164">
        <v>763.13634999999999</v>
      </c>
      <c r="S2" s="164">
        <v>127.13088</v>
      </c>
      <c r="T2" s="164">
        <v>7632.067</v>
      </c>
      <c r="U2" s="164">
        <v>7.4725393999999996</v>
      </c>
      <c r="V2" s="164">
        <v>23.809377999999999</v>
      </c>
      <c r="W2" s="164">
        <v>435.51101999999997</v>
      </c>
      <c r="X2" s="164">
        <v>131.77731</v>
      </c>
      <c r="Y2" s="164">
        <v>2.4589840000000001</v>
      </c>
      <c r="Z2" s="164">
        <v>2.0364876000000001</v>
      </c>
      <c r="AA2" s="164">
        <v>18.222664000000002</v>
      </c>
      <c r="AB2" s="164">
        <v>2.3726362999999999</v>
      </c>
      <c r="AC2" s="164">
        <v>815.44029999999998</v>
      </c>
      <c r="AD2" s="164">
        <v>10.430445000000001</v>
      </c>
      <c r="AE2" s="164">
        <v>2.9752293000000001</v>
      </c>
      <c r="AF2" s="164">
        <v>1.0811432999999999</v>
      </c>
      <c r="AG2" s="164">
        <v>796.89350000000002</v>
      </c>
      <c r="AH2" s="164">
        <v>419.92484000000002</v>
      </c>
      <c r="AI2" s="164">
        <v>376.96866</v>
      </c>
      <c r="AJ2" s="164">
        <v>1507.6507999999999</v>
      </c>
      <c r="AK2" s="164">
        <v>7904.6763000000001</v>
      </c>
      <c r="AL2" s="164">
        <v>302.55182000000002</v>
      </c>
      <c r="AM2" s="164">
        <v>4206.24</v>
      </c>
      <c r="AN2" s="164">
        <v>167.84073000000001</v>
      </c>
      <c r="AO2" s="164">
        <v>19.420646999999999</v>
      </c>
      <c r="AP2" s="164">
        <v>14.775415000000001</v>
      </c>
      <c r="AQ2" s="164">
        <v>4.6452309999999999</v>
      </c>
      <c r="AR2" s="164">
        <v>13.408068999999999</v>
      </c>
      <c r="AS2" s="164">
        <v>697.15340000000003</v>
      </c>
      <c r="AT2" s="164">
        <v>0.13175718</v>
      </c>
      <c r="AU2" s="164">
        <v>4.2177199999999999</v>
      </c>
      <c r="AV2" s="164">
        <v>369.59473000000003</v>
      </c>
      <c r="AW2" s="164">
        <v>102.79307</v>
      </c>
      <c r="AX2" s="164">
        <v>0.2360814</v>
      </c>
      <c r="AY2" s="164">
        <v>2.0561403999999999</v>
      </c>
      <c r="AZ2" s="164">
        <v>297.53214000000003</v>
      </c>
      <c r="BA2" s="164">
        <v>47.304253000000003</v>
      </c>
      <c r="BB2" s="164">
        <v>15.070543000000001</v>
      </c>
      <c r="BC2" s="164">
        <v>16.064661000000001</v>
      </c>
      <c r="BD2" s="164">
        <v>16.161465</v>
      </c>
      <c r="BE2" s="164">
        <v>0.85708549999999994</v>
      </c>
      <c r="BF2" s="164">
        <v>4.9349509999999999</v>
      </c>
      <c r="BG2" s="164">
        <v>2.7754896000000001E-3</v>
      </c>
      <c r="BH2" s="164">
        <v>5.4492354E-2</v>
      </c>
      <c r="BI2" s="164">
        <v>4.1037980000000002E-2</v>
      </c>
      <c r="BJ2" s="164">
        <v>0.13913990000000001</v>
      </c>
      <c r="BK2" s="164">
        <v>2.1349920000000001E-4</v>
      </c>
      <c r="BL2" s="164">
        <v>0.35114810000000002</v>
      </c>
      <c r="BM2" s="164">
        <v>3.5158695999999998</v>
      </c>
      <c r="BN2" s="164">
        <v>0.86152309999999999</v>
      </c>
      <c r="BO2" s="164">
        <v>52.087367999999998</v>
      </c>
      <c r="BP2" s="164">
        <v>8.8307450000000003</v>
      </c>
      <c r="BQ2" s="164">
        <v>16.242740000000001</v>
      </c>
      <c r="BR2" s="164">
        <v>60.841835000000003</v>
      </c>
      <c r="BS2" s="164">
        <v>30.176613</v>
      </c>
      <c r="BT2" s="164">
        <v>10.188563</v>
      </c>
      <c r="BU2" s="164">
        <v>2.4053607000000001E-2</v>
      </c>
      <c r="BV2" s="164">
        <v>6.5090910000000002E-2</v>
      </c>
      <c r="BW2" s="164">
        <v>0.69790019999999997</v>
      </c>
      <c r="BX2" s="164">
        <v>1.1967344</v>
      </c>
      <c r="BY2" s="164">
        <v>0.12926968999999999</v>
      </c>
      <c r="BZ2" s="164">
        <v>1.7737973E-3</v>
      </c>
      <c r="CA2" s="164">
        <v>0.85937940000000002</v>
      </c>
      <c r="CB2" s="164">
        <v>3.2741982000000003E-2</v>
      </c>
      <c r="CC2" s="164">
        <v>0.14968221000000001</v>
      </c>
      <c r="CD2" s="164">
        <v>1.8463609999999999</v>
      </c>
      <c r="CE2" s="164">
        <v>5.0096990000000001E-2</v>
      </c>
      <c r="CF2" s="164">
        <v>0.22148986000000001</v>
      </c>
      <c r="CG2" s="164">
        <v>4.9500000000000003E-7</v>
      </c>
      <c r="CH2" s="164">
        <v>2.4873816999999999E-2</v>
      </c>
      <c r="CI2" s="164">
        <v>6.3705669999999997E-3</v>
      </c>
      <c r="CJ2" s="164">
        <v>4.0763170000000004</v>
      </c>
      <c r="CK2" s="164">
        <v>1.1531776000000001E-2</v>
      </c>
      <c r="CL2" s="164">
        <v>0.48071617</v>
      </c>
      <c r="CM2" s="164">
        <v>2.9952383</v>
      </c>
      <c r="CN2" s="164">
        <v>2831.8375999999998</v>
      </c>
      <c r="CO2" s="164">
        <v>4919.2479999999996</v>
      </c>
      <c r="CP2" s="164">
        <v>2763.279</v>
      </c>
      <c r="CQ2" s="164">
        <v>1045.8019999999999</v>
      </c>
      <c r="CR2" s="164">
        <v>522.98800000000006</v>
      </c>
      <c r="CS2" s="164">
        <v>630.16139999999996</v>
      </c>
      <c r="CT2" s="164">
        <v>2820.6891999999998</v>
      </c>
      <c r="CU2" s="164">
        <v>1725.0654</v>
      </c>
      <c r="CV2" s="164">
        <v>2064.1702</v>
      </c>
      <c r="CW2" s="164">
        <v>1920.6782000000001</v>
      </c>
      <c r="CX2" s="164">
        <v>563.62854000000004</v>
      </c>
      <c r="CY2" s="164">
        <v>3601.4739</v>
      </c>
      <c r="CZ2" s="164">
        <v>1745.8914</v>
      </c>
      <c r="DA2" s="164">
        <v>4019.0527000000002</v>
      </c>
      <c r="DB2" s="164">
        <v>3844.5785999999998</v>
      </c>
      <c r="DC2" s="164">
        <v>5810.7344000000003</v>
      </c>
      <c r="DD2" s="164">
        <v>9678.3940000000002</v>
      </c>
      <c r="DE2" s="164">
        <v>1772.5962</v>
      </c>
      <c r="DF2" s="164">
        <v>4827.6684999999998</v>
      </c>
      <c r="DG2" s="164">
        <v>2204.7437</v>
      </c>
      <c r="DH2" s="164">
        <v>103.75911000000001</v>
      </c>
      <c r="DI2" s="1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47.304253000000003</v>
      </c>
      <c r="B6">
        <f>BB2</f>
        <v>15.070543000000001</v>
      </c>
      <c r="C6">
        <f>BC2</f>
        <v>16.064661000000001</v>
      </c>
      <c r="D6">
        <f>BD2</f>
        <v>16.161465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>
      <c r="A2" s="54" t="s">
        <v>255</v>
      </c>
      <c r="B2" s="55">
        <v>25541</v>
      </c>
      <c r="C2" s="56">
        <f ca="1">YEAR(TODAY())-YEAR(B2)+IF(TODAY()&gt;=DATE(YEAR(TODAY()),MONTH(B2),DAY(B2)),0,-1)</f>
        <v>50</v>
      </c>
      <c r="E2" s="52">
        <v>179.9</v>
      </c>
      <c r="F2" s="53" t="s">
        <v>39</v>
      </c>
      <c r="G2" s="52">
        <v>111.6</v>
      </c>
      <c r="H2" s="51" t="s">
        <v>41</v>
      </c>
      <c r="I2" s="77">
        <f>ROUND(G3/E3^2,1)</f>
        <v>34.5</v>
      </c>
    </row>
    <row r="3" spans="1:9">
      <c r="E3" s="51">
        <f>E2/100</f>
        <v>1.7990000000000002</v>
      </c>
      <c r="F3" s="51" t="s">
        <v>40</v>
      </c>
      <c r="G3" s="51">
        <f>G2</f>
        <v>111.6</v>
      </c>
      <c r="H3" s="51" t="s">
        <v>41</v>
      </c>
      <c r="I3" s="77"/>
    </row>
    <row r="4" spans="1:9">
      <c r="A4" t="s">
        <v>273</v>
      </c>
    </row>
    <row r="5" spans="1:9">
      <c r="B5" s="60">
        <v>44110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5"/>
  <cols>
    <col min="5" max="6" width="9" customWidth="1"/>
  </cols>
  <sheetData>
    <row r="1" spans="1:14" ht="41.25" customHeight="1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E2" s="79" t="str">
        <f>'DRIs DATA'!B1</f>
        <v>(설문지 : FFQ 95문항 설문지, 사용자 : 정종일, ID : H1800042)</v>
      </c>
      <c r="F2" s="79"/>
      <c r="G2" s="79"/>
      <c r="H2" s="79"/>
      <c r="I2" s="79"/>
      <c r="J2" s="79"/>
    </row>
    <row r="3" spans="1:14" ht="8.1" customHeight="1"/>
    <row r="4" spans="1:14">
      <c r="K4" t="s">
        <v>2</v>
      </c>
      <c r="L4" t="str">
        <f>'DRIs DATA'!H1</f>
        <v>2020년 11월 24일 13:55:37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view="pageBreakPreview" zoomScale="115" zoomScaleNormal="100" zoomScaleSheetLayoutView="115" zoomScalePageLayoutView="10" workbookViewId="0">
      <selection activeCell="C42" sqref="C42:S44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>
      <c r="C10" s="157" t="s">
        <v>30</v>
      </c>
      <c r="D10" s="157"/>
      <c r="E10" s="158"/>
      <c r="F10" s="161">
        <f>'개인정보 및 신체계측 입력'!B5</f>
        <v>44110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>
      <c r="C12" s="157" t="s">
        <v>32</v>
      </c>
      <c r="D12" s="157"/>
      <c r="E12" s="158"/>
      <c r="F12" s="142">
        <f ca="1">'개인정보 및 신체계측 입력'!C2</f>
        <v>50</v>
      </c>
      <c r="G12" s="142"/>
      <c r="H12" s="142"/>
      <c r="I12" s="142"/>
      <c r="K12" s="133">
        <f>'개인정보 및 신체계측 입력'!E2</f>
        <v>179.9</v>
      </c>
      <c r="L12" s="134"/>
      <c r="M12" s="127">
        <f>'개인정보 및 신체계측 입력'!G2</f>
        <v>111.6</v>
      </c>
      <c r="N12" s="128"/>
      <c r="O12" s="123" t="s">
        <v>271</v>
      </c>
      <c r="P12" s="117"/>
      <c r="Q12" s="120">
        <f>'개인정보 및 신체계측 입력'!I2</f>
        <v>34.5</v>
      </c>
      <c r="R12" s="120"/>
      <c r="S12" s="120"/>
    </row>
    <row r="13" spans="1:19" ht="18" customHeight="1" thickBot="1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>
      <c r="C14" s="159" t="s">
        <v>31</v>
      </c>
      <c r="D14" s="159"/>
      <c r="E14" s="160"/>
      <c r="F14" s="121" t="str">
        <f>MID('DRIs DATA'!B1,28,3)</f>
        <v>정종일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71.3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11.6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17.100000000000001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 thickBot="1">
      <c r="B51" s="6"/>
      <c r="T51" s="6"/>
    </row>
    <row r="52" spans="1:20" ht="18" customHeight="1">
      <c r="B52" s="80" t="s">
        <v>191</v>
      </c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2"/>
    </row>
    <row r="53" spans="1:20" ht="18" customHeight="1" thickBot="1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1:20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>
      <c r="A56" s="6"/>
    </row>
    <row r="67" spans="2:21" ht="18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>
      <c r="B68" s="6"/>
      <c r="C68" s="155" t="s">
        <v>164</v>
      </c>
      <c r="D68" s="155"/>
      <c r="E68" s="155"/>
      <c r="F68" s="155"/>
      <c r="G68" s="155"/>
      <c r="H68" s="148" t="s">
        <v>170</v>
      </c>
      <c r="I68" s="148"/>
      <c r="J68" s="148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6">
        <f>ROUND('그룹 전체 사용자의 일일 입력'!D6/MAX('그룹 전체 사용자의 일일 입력'!$B$6,'그룹 전체 사용자의 일일 입력'!$C$6,'그룹 전체 사용자의 일일 입력'!$D$6),1)</f>
        <v>1</v>
      </c>
      <c r="P68" s="156"/>
      <c r="Q68" s="37" t="s">
        <v>54</v>
      </c>
      <c r="R68" s="35"/>
      <c r="S68" s="35"/>
      <c r="T68" s="6"/>
    </row>
    <row r="69" spans="2:21" ht="18" customHeight="1" thickBot="1">
      <c r="B69" s="6"/>
      <c r="C69" s="90" t="s">
        <v>165</v>
      </c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6"/>
      <c r="U69" s="13"/>
    </row>
    <row r="70" spans="2:21" ht="18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>
      <c r="B71" s="6"/>
      <c r="C71" s="155" t="s">
        <v>51</v>
      </c>
      <c r="D71" s="155"/>
      <c r="E71" s="155"/>
      <c r="F71" s="155"/>
      <c r="G71" s="155"/>
      <c r="H71" s="38"/>
      <c r="I71" s="148" t="s">
        <v>52</v>
      </c>
      <c r="J71" s="148"/>
      <c r="K71" s="36">
        <f>ROUND('DRIs DATA'!L8,1)</f>
        <v>11.7</v>
      </c>
      <c r="L71" s="36" t="s">
        <v>53</v>
      </c>
      <c r="M71" s="36">
        <f>ROUND('DRIs DATA'!K8,1)</f>
        <v>5.4</v>
      </c>
      <c r="N71" s="149" t="s">
        <v>54</v>
      </c>
      <c r="O71" s="149"/>
      <c r="P71" s="149"/>
      <c r="Q71" s="149"/>
      <c r="R71" s="39"/>
      <c r="S71" s="35"/>
      <c r="T71" s="6"/>
    </row>
    <row r="72" spans="2:21" ht="18" customHeight="1">
      <c r="B72" s="6"/>
      <c r="C72" s="89" t="s">
        <v>181</v>
      </c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6"/>
      <c r="U72" s="13"/>
    </row>
    <row r="73" spans="2:21" ht="18" customHeight="1" thickBot="1">
      <c r="B73" s="6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13"/>
      <c r="U73" s="13"/>
    </row>
    <row r="74" spans="2:21" ht="18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>
      <c r="B75" s="6"/>
      <c r="T75" s="6"/>
    </row>
    <row r="76" spans="2:21" ht="18" customHeight="1">
      <c r="B76" s="80" t="s">
        <v>192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2"/>
    </row>
    <row r="77" spans="2:21" ht="18" customHeight="1" thickBot="1">
      <c r="B77" s="83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5"/>
    </row>
    <row r="78" spans="2:21" ht="18" customHeight="1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>
      <c r="B79" s="91" t="s">
        <v>168</v>
      </c>
      <c r="C79" s="91"/>
      <c r="D79" s="91"/>
      <c r="E79" s="91"/>
      <c r="F79" s="21"/>
      <c r="G79" s="21"/>
      <c r="H79" s="21"/>
      <c r="L79" s="91" t="s">
        <v>172</v>
      </c>
      <c r="M79" s="91"/>
      <c r="N79" s="91"/>
      <c r="O79" s="91"/>
      <c r="P79" s="91"/>
    </row>
    <row r="80" spans="2:21" ht="18" customHeight="1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>
      <c r="A84" s="11"/>
      <c r="U84" s="12"/>
    </row>
    <row r="85" spans="1:21" ht="18" customHeight="1">
      <c r="A85" s="11"/>
      <c r="U85" s="12"/>
    </row>
    <row r="86" spans="1:21" ht="18" customHeight="1">
      <c r="A86" s="11"/>
      <c r="F86" s="11"/>
      <c r="K86" s="11"/>
      <c r="U86" s="12"/>
    </row>
    <row r="87" spans="1:21" ht="18" customHeight="1">
      <c r="C87" s="11"/>
      <c r="D87" s="11"/>
      <c r="E87" s="11"/>
      <c r="F87" s="11"/>
      <c r="H87" s="11"/>
      <c r="I87" s="11"/>
      <c r="J87" s="11"/>
      <c r="K87" s="11"/>
    </row>
    <row r="88" spans="1:21" ht="18" customHeight="1">
      <c r="F88" s="11"/>
      <c r="K88" s="11"/>
    </row>
    <row r="89" spans="1:21" ht="18" customHeight="1">
      <c r="F89" s="11"/>
      <c r="K89" s="11"/>
    </row>
    <row r="90" spans="1:21" ht="18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>
      <c r="B91" s="11"/>
      <c r="C91" s="11"/>
      <c r="D91" s="11"/>
      <c r="E91" s="11"/>
      <c r="G91" s="11"/>
      <c r="H91" s="11"/>
      <c r="I91" s="11"/>
      <c r="J91" s="11"/>
    </row>
    <row r="92" spans="1:21" ht="18" customHeight="1">
      <c r="B92" s="139" t="s">
        <v>268</v>
      </c>
      <c r="C92" s="140"/>
      <c r="D92" s="140"/>
      <c r="E92" s="140"/>
      <c r="F92" s="140"/>
      <c r="G92" s="140"/>
      <c r="H92" s="140"/>
      <c r="I92" s="140"/>
      <c r="J92" s="141"/>
      <c r="L92" s="139" t="s">
        <v>175</v>
      </c>
      <c r="M92" s="140"/>
      <c r="N92" s="140"/>
      <c r="O92" s="140"/>
      <c r="P92" s="140"/>
      <c r="Q92" s="140"/>
      <c r="R92" s="140"/>
      <c r="S92" s="140"/>
      <c r="T92" s="141"/>
    </row>
    <row r="93" spans="1:21" ht="18" customHeight="1">
      <c r="B93" s="94" t="s">
        <v>171</v>
      </c>
      <c r="C93" s="92"/>
      <c r="D93" s="92"/>
      <c r="E93" s="92"/>
      <c r="F93" s="95">
        <f>ROUND('DRIs DATA'!F16/'DRIs DATA'!C16*100,2)</f>
        <v>101.75</v>
      </c>
      <c r="G93" s="95"/>
      <c r="H93" s="92" t="s">
        <v>167</v>
      </c>
      <c r="I93" s="92"/>
      <c r="J93" s="93"/>
      <c r="L93" s="94" t="s">
        <v>171</v>
      </c>
      <c r="M93" s="92"/>
      <c r="N93" s="92"/>
      <c r="O93" s="92"/>
      <c r="P93" s="92"/>
      <c r="Q93" s="23">
        <f>ROUND('DRIs DATA'!M16/'DRIs DATA'!K16*100,2)</f>
        <v>198.33</v>
      </c>
      <c r="R93" s="92" t="s">
        <v>167</v>
      </c>
      <c r="S93" s="92"/>
      <c r="T93" s="93"/>
    </row>
    <row r="94" spans="1:21" ht="18" customHeight="1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>
      <c r="B95" s="97" t="s">
        <v>180</v>
      </c>
      <c r="C95" s="98"/>
      <c r="D95" s="98"/>
      <c r="E95" s="98"/>
      <c r="F95" s="98"/>
      <c r="G95" s="98"/>
      <c r="H95" s="98"/>
      <c r="I95" s="98"/>
      <c r="J95" s="99"/>
      <c r="L95" s="103" t="s">
        <v>173</v>
      </c>
      <c r="M95" s="104"/>
      <c r="N95" s="104"/>
      <c r="O95" s="104"/>
      <c r="P95" s="104"/>
      <c r="Q95" s="104"/>
      <c r="R95" s="104"/>
      <c r="S95" s="104"/>
      <c r="T95" s="105"/>
    </row>
    <row r="96" spans="1:21" ht="18" customHeight="1">
      <c r="B96" s="97"/>
      <c r="C96" s="98"/>
      <c r="D96" s="98"/>
      <c r="E96" s="98"/>
      <c r="F96" s="98"/>
      <c r="G96" s="98"/>
      <c r="H96" s="98"/>
      <c r="I96" s="98"/>
      <c r="J96" s="99"/>
      <c r="L96" s="103"/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  <c r="U99" s="17"/>
    </row>
    <row r="100" spans="2:21" ht="18" customHeight="1" thickBot="1">
      <c r="B100" s="100"/>
      <c r="C100" s="101"/>
      <c r="D100" s="101"/>
      <c r="E100" s="101"/>
      <c r="F100" s="101"/>
      <c r="G100" s="101"/>
      <c r="H100" s="101"/>
      <c r="I100" s="101"/>
      <c r="J100" s="102"/>
      <c r="L100" s="106"/>
      <c r="M100" s="107"/>
      <c r="N100" s="107"/>
      <c r="O100" s="107"/>
      <c r="P100" s="107"/>
      <c r="Q100" s="107"/>
      <c r="R100" s="107"/>
      <c r="S100" s="107"/>
      <c r="T100" s="108"/>
      <c r="U100" s="17"/>
    </row>
    <row r="101" spans="2:21" ht="18" customHeight="1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>
      <c r="B103" s="80" t="s">
        <v>193</v>
      </c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2"/>
    </row>
    <row r="104" spans="2:21" ht="18" customHeight="1" thickBot="1">
      <c r="B104" s="83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5"/>
    </row>
    <row r="105" spans="2:21" ht="18" customHeight="1">
      <c r="C105" s="31"/>
      <c r="D105" s="31"/>
      <c r="E105" s="31"/>
      <c r="F105" s="31"/>
      <c r="G105" s="31"/>
      <c r="H105" s="31"/>
      <c r="I105" s="31"/>
    </row>
    <row r="106" spans="2:21" ht="18" customHeight="1">
      <c r="B106" s="91" t="s">
        <v>169</v>
      </c>
      <c r="C106" s="91"/>
      <c r="D106" s="91"/>
      <c r="E106" s="91"/>
      <c r="F106" s="6"/>
      <c r="G106" s="6"/>
      <c r="H106" s="6"/>
      <c r="I106" s="6"/>
      <c r="L106" s="91" t="s">
        <v>270</v>
      </c>
      <c r="M106" s="91"/>
      <c r="N106" s="91"/>
      <c r="O106" s="91"/>
      <c r="P106" s="91"/>
      <c r="Q106" s="6"/>
      <c r="R106" s="6"/>
    </row>
    <row r="114" spans="2:20" ht="18" customHeight="1">
      <c r="G114" s="11"/>
      <c r="Q114" s="11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>
      <c r="G118" s="11"/>
      <c r="Q118" s="11"/>
    </row>
    <row r="119" spans="2:20" ht="18" customHeight="1">
      <c r="B119" s="86" t="s">
        <v>264</v>
      </c>
      <c r="C119" s="87"/>
      <c r="D119" s="87"/>
      <c r="E119" s="87"/>
      <c r="F119" s="87"/>
      <c r="G119" s="87"/>
      <c r="H119" s="87"/>
      <c r="I119" s="87"/>
      <c r="J119" s="88"/>
      <c r="L119" s="86" t="s">
        <v>265</v>
      </c>
      <c r="M119" s="87"/>
      <c r="N119" s="87"/>
      <c r="O119" s="87"/>
      <c r="P119" s="87"/>
      <c r="Q119" s="87"/>
      <c r="R119" s="87"/>
      <c r="S119" s="87"/>
      <c r="T119" s="88"/>
    </row>
    <row r="120" spans="2:20" ht="18" customHeight="1">
      <c r="B120" s="43" t="s">
        <v>171</v>
      </c>
      <c r="C120" s="16"/>
      <c r="D120" s="16"/>
      <c r="E120" s="15"/>
      <c r="F120" s="95">
        <f>ROUND('DRIs DATA'!F26/'DRIs DATA'!C26*100,2)</f>
        <v>131.80000000000001</v>
      </c>
      <c r="G120" s="95"/>
      <c r="H120" s="92" t="s">
        <v>166</v>
      </c>
      <c r="I120" s="92"/>
      <c r="J120" s="93"/>
      <c r="L120" s="42" t="s">
        <v>171</v>
      </c>
      <c r="M120" s="20"/>
      <c r="N120" s="20"/>
      <c r="O120" s="23"/>
      <c r="P120" s="6"/>
      <c r="Q120" s="58">
        <f>ROUND('DRIs DATA'!AH26/'DRIs DATA'!AE26*100,2)</f>
        <v>160</v>
      </c>
      <c r="R120" s="92" t="s">
        <v>166</v>
      </c>
      <c r="S120" s="92"/>
      <c r="T120" s="93"/>
    </row>
    <row r="121" spans="2:20" ht="18" customHeight="1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>
      <c r="B122" s="109" t="s">
        <v>174</v>
      </c>
      <c r="C122" s="110"/>
      <c r="D122" s="110"/>
      <c r="E122" s="110"/>
      <c r="F122" s="110"/>
      <c r="G122" s="110"/>
      <c r="H122" s="110"/>
      <c r="I122" s="110"/>
      <c r="J122" s="111"/>
      <c r="L122" s="109" t="s">
        <v>269</v>
      </c>
      <c r="M122" s="110"/>
      <c r="N122" s="110"/>
      <c r="O122" s="110"/>
      <c r="P122" s="110"/>
      <c r="Q122" s="110"/>
      <c r="R122" s="110"/>
      <c r="S122" s="110"/>
      <c r="T122" s="111"/>
    </row>
    <row r="123" spans="2:20" ht="18" customHeight="1">
      <c r="B123" s="109"/>
      <c r="C123" s="110"/>
      <c r="D123" s="110"/>
      <c r="E123" s="110"/>
      <c r="F123" s="110"/>
      <c r="G123" s="110"/>
      <c r="H123" s="110"/>
      <c r="I123" s="110"/>
      <c r="J123" s="111"/>
      <c r="L123" s="109"/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5.75" thickBot="1">
      <c r="B127" s="112"/>
      <c r="C127" s="113"/>
      <c r="D127" s="113"/>
      <c r="E127" s="113"/>
      <c r="F127" s="113"/>
      <c r="G127" s="113"/>
      <c r="H127" s="113"/>
      <c r="I127" s="113"/>
      <c r="J127" s="114"/>
      <c r="L127" s="112"/>
      <c r="M127" s="113"/>
      <c r="N127" s="113"/>
      <c r="O127" s="113"/>
      <c r="P127" s="113"/>
      <c r="Q127" s="113"/>
      <c r="R127" s="113"/>
      <c r="S127" s="113"/>
      <c r="T127" s="114"/>
    </row>
    <row r="128" spans="2:20" ht="18" customHeight="1" thickBot="1">
      <c r="C128" s="19"/>
      <c r="D128" s="19"/>
      <c r="E128" s="19"/>
      <c r="F128" s="19"/>
      <c r="G128" s="19"/>
      <c r="H128" s="19"/>
    </row>
    <row r="129" spans="2:21" ht="18" customHeight="1">
      <c r="B129" s="80" t="s">
        <v>262</v>
      </c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2"/>
      <c r="N129" s="57"/>
      <c r="O129" s="80" t="s">
        <v>263</v>
      </c>
      <c r="P129" s="81"/>
      <c r="Q129" s="81"/>
      <c r="R129" s="81"/>
      <c r="S129" s="81"/>
      <c r="T129" s="82"/>
    </row>
    <row r="130" spans="2:21" ht="18" customHeight="1" thickBot="1">
      <c r="B130" s="83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5"/>
      <c r="N130" s="57"/>
      <c r="O130" s="83"/>
      <c r="P130" s="84"/>
      <c r="Q130" s="84"/>
      <c r="R130" s="84"/>
      <c r="S130" s="84"/>
      <c r="T130" s="85"/>
    </row>
    <row r="131" spans="2:21" ht="18" customHeight="1">
      <c r="P131" s="19"/>
      <c r="Q131" s="19"/>
      <c r="R131" s="19"/>
      <c r="U131"/>
    </row>
    <row r="132" spans="2:21" ht="18" customHeight="1">
      <c r="P132" s="19"/>
      <c r="Q132" s="19"/>
      <c r="R132" s="19"/>
      <c r="S132" s="19"/>
      <c r="T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U134"/>
    </row>
    <row r="135" spans="2:21" ht="18" customHeight="1">
      <c r="U135"/>
    </row>
    <row r="136" spans="2:21" ht="18" customHeight="1">
      <c r="B136" s="11"/>
      <c r="D136" s="11"/>
      <c r="E136" s="11"/>
      <c r="F136" s="11"/>
      <c r="G136" s="11"/>
      <c r="S136" t="s">
        <v>260</v>
      </c>
      <c r="U136"/>
    </row>
    <row r="137" spans="2:21" ht="18" customHeight="1">
      <c r="B137" s="11"/>
      <c r="D137" s="11"/>
      <c r="E137" s="11"/>
      <c r="F137" s="11"/>
      <c r="G137" s="11"/>
      <c r="U137"/>
    </row>
    <row r="138" spans="2:21" ht="18" customHeight="1">
      <c r="B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S139" t="s">
        <v>261</v>
      </c>
      <c r="U139"/>
    </row>
    <row r="140" spans="2:21" ht="18" customHeight="1">
      <c r="U140"/>
    </row>
    <row r="141" spans="2:21" ht="18" customHeight="1">
      <c r="U141"/>
    </row>
    <row r="142" spans="2:21" ht="18" customHeight="1">
      <c r="S142" t="s">
        <v>260</v>
      </c>
      <c r="U142"/>
    </row>
    <row r="143" spans="2:21" ht="18" customHeight="1">
      <c r="D143" s="11"/>
      <c r="G143" s="11"/>
      <c r="U143"/>
    </row>
    <row r="144" spans="2:21" ht="18" customHeight="1">
      <c r="H144" s="11"/>
      <c r="U144"/>
    </row>
    <row r="145" spans="2:21" ht="18" customHeight="1">
      <c r="D145" s="11"/>
      <c r="E145" s="11"/>
      <c r="F145" s="11"/>
      <c r="G145" s="11"/>
      <c r="S145" t="s">
        <v>260</v>
      </c>
      <c r="U145"/>
    </row>
    <row r="146" spans="2:21" ht="18" customHeight="1">
      <c r="D146" s="11"/>
      <c r="E146" s="11"/>
      <c r="F146" s="11"/>
      <c r="G146" s="11"/>
      <c r="H146" s="11"/>
      <c r="U146"/>
    </row>
    <row r="147" spans="2:21" ht="18" customHeight="1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>
      <c r="H148" s="11"/>
      <c r="I148" s="11"/>
      <c r="J148" s="11"/>
      <c r="K148" s="11"/>
      <c r="U148"/>
    </row>
    <row r="149" spans="2:21" ht="18" customHeight="1">
      <c r="P149" s="11"/>
      <c r="Q149" s="11"/>
      <c r="R149" s="11"/>
      <c r="S149" s="11"/>
      <c r="T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2" spans="2:21" ht="18" customHeight="1">
      <c r="B152" s="17"/>
    </row>
    <row r="153" spans="2:21" ht="18" customHeight="1" thickBot="1">
      <c r="B153" s="17"/>
    </row>
    <row r="154" spans="2:21" ht="18" customHeight="1">
      <c r="B154" s="80" t="s">
        <v>194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2"/>
    </row>
    <row r="155" spans="2:21" ht="18" customHeight="1" thickBot="1">
      <c r="B155" s="83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5"/>
    </row>
    <row r="156" spans="2:21" ht="18" customHeight="1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>
      <c r="B157" s="91" t="s">
        <v>177</v>
      </c>
      <c r="C157" s="91"/>
      <c r="D157" s="91"/>
      <c r="E157" s="6"/>
      <c r="F157" s="6"/>
      <c r="G157" s="6"/>
      <c r="H157" s="6"/>
      <c r="I157" s="6"/>
      <c r="L157" s="91" t="s">
        <v>178</v>
      </c>
      <c r="M157" s="91"/>
      <c r="N157" s="91"/>
      <c r="O157" s="6"/>
      <c r="P157" s="6"/>
      <c r="Q157" s="6"/>
      <c r="R157" s="6"/>
      <c r="S157" s="6"/>
    </row>
    <row r="158" spans="2:21" ht="18" customHeight="1"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G165" s="11"/>
      <c r="Q165" s="11"/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>
      <c r="G169" s="11"/>
      <c r="Q169" s="11"/>
      <c r="S169" s="6"/>
    </row>
    <row r="170" spans="2:19" ht="18" customHeight="1">
      <c r="B170" s="86" t="s">
        <v>266</v>
      </c>
      <c r="C170" s="87"/>
      <c r="D170" s="87"/>
      <c r="E170" s="87"/>
      <c r="F170" s="87"/>
      <c r="G170" s="87"/>
      <c r="H170" s="87"/>
      <c r="I170" s="87"/>
      <c r="J170" s="88"/>
      <c r="L170" s="86" t="s">
        <v>176</v>
      </c>
      <c r="M170" s="87"/>
      <c r="N170" s="87"/>
      <c r="O170" s="87"/>
      <c r="P170" s="87"/>
      <c r="Q170" s="87"/>
      <c r="R170" s="87"/>
      <c r="S170" s="88"/>
    </row>
    <row r="171" spans="2:19" ht="18" customHeight="1">
      <c r="B171" s="42" t="s">
        <v>171</v>
      </c>
      <c r="C171" s="20"/>
      <c r="D171" s="20"/>
      <c r="E171" s="6"/>
      <c r="F171" s="95">
        <f>ROUND('DRIs DATA'!F36/'DRIs DATA'!C36*100,2)</f>
        <v>99.61</v>
      </c>
      <c r="G171" s="95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526.98</v>
      </c>
      <c r="R171" s="20" t="s">
        <v>166</v>
      </c>
      <c r="S171" s="41"/>
    </row>
    <row r="172" spans="2:19" ht="18" customHeight="1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>
      <c r="B173" s="109" t="s">
        <v>185</v>
      </c>
      <c r="C173" s="110"/>
      <c r="D173" s="110"/>
      <c r="E173" s="110"/>
      <c r="F173" s="110"/>
      <c r="G173" s="110"/>
      <c r="H173" s="110"/>
      <c r="I173" s="110"/>
      <c r="J173" s="111"/>
      <c r="L173" s="109" t="s">
        <v>187</v>
      </c>
      <c r="M173" s="110"/>
      <c r="N173" s="110"/>
      <c r="O173" s="110"/>
      <c r="P173" s="110"/>
      <c r="Q173" s="110"/>
      <c r="R173" s="110"/>
      <c r="S173" s="111"/>
    </row>
    <row r="174" spans="2:19" ht="18" customHeight="1">
      <c r="B174" s="109"/>
      <c r="C174" s="110"/>
      <c r="D174" s="110"/>
      <c r="E174" s="110"/>
      <c r="F174" s="110"/>
      <c r="G174" s="110"/>
      <c r="H174" s="110"/>
      <c r="I174" s="110"/>
      <c r="J174" s="111"/>
      <c r="L174" s="109"/>
      <c r="M174" s="110"/>
      <c r="N174" s="110"/>
      <c r="O174" s="110"/>
      <c r="P174" s="110"/>
      <c r="Q174" s="110"/>
      <c r="R174" s="110"/>
      <c r="S174" s="111"/>
    </row>
    <row r="175" spans="2:19" ht="18" customHeight="1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thickBot="1">
      <c r="B179" s="112"/>
      <c r="C179" s="113"/>
      <c r="D179" s="113"/>
      <c r="E179" s="113"/>
      <c r="F179" s="113"/>
      <c r="G179" s="113"/>
      <c r="H179" s="113"/>
      <c r="I179" s="113"/>
      <c r="J179" s="114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>
      <c r="B180" s="19"/>
      <c r="C180" s="19"/>
      <c r="D180" s="19"/>
      <c r="E180" s="19"/>
      <c r="F180" s="19"/>
      <c r="G180" s="19"/>
      <c r="H180" s="19"/>
      <c r="I180" s="19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thickBot="1">
      <c r="L181" s="112"/>
      <c r="M181" s="113"/>
      <c r="N181" s="113"/>
      <c r="O181" s="113"/>
      <c r="P181" s="113"/>
      <c r="Q181" s="113"/>
      <c r="R181" s="113"/>
      <c r="S181" s="114"/>
    </row>
    <row r="182" spans="2:19" ht="18" customHeight="1">
      <c r="B182" s="91" t="s">
        <v>179</v>
      </c>
      <c r="C182" s="91"/>
      <c r="D182" s="91"/>
      <c r="E182" s="6"/>
      <c r="F182" s="6"/>
      <c r="G182" s="6"/>
      <c r="H182" s="6"/>
      <c r="S182" s="6"/>
    </row>
    <row r="183" spans="2:19" ht="18" customHeight="1">
      <c r="S183" s="6"/>
    </row>
    <row r="184" spans="2:19" ht="18" customHeight="1">
      <c r="M184" s="11"/>
      <c r="N184" s="11"/>
      <c r="O184" s="11"/>
      <c r="P184" s="11"/>
      <c r="Q184" s="11"/>
      <c r="R184" s="11"/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S188" s="6"/>
    </row>
    <row r="189" spans="2:19" ht="18" customHeight="1">
      <c r="S189" s="6"/>
    </row>
    <row r="190" spans="2:19" ht="18" customHeight="1">
      <c r="G190" s="11"/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D193" s="11"/>
      <c r="E193" s="11"/>
      <c r="F193" s="11"/>
      <c r="G193" s="11"/>
      <c r="S193" s="6"/>
    </row>
    <row r="194" spans="2:20" ht="18" customHeight="1" thickBot="1">
      <c r="G194" s="11"/>
      <c r="S194" s="6"/>
    </row>
    <row r="195" spans="2:20" ht="18" customHeight="1">
      <c r="B195" s="86" t="s">
        <v>267</v>
      </c>
      <c r="C195" s="87"/>
      <c r="D195" s="87"/>
      <c r="E195" s="87"/>
      <c r="F195" s="87"/>
      <c r="G195" s="87"/>
      <c r="H195" s="87"/>
      <c r="I195" s="87"/>
      <c r="J195" s="88"/>
      <c r="S195" s="6"/>
    </row>
    <row r="196" spans="2:20" ht="18" customHeight="1">
      <c r="B196" s="42" t="s">
        <v>171</v>
      </c>
      <c r="C196" s="20"/>
      <c r="D196" s="20"/>
      <c r="E196" s="6"/>
      <c r="F196" s="95">
        <f>ROUND('DRIs DATA'!F46/'DRIs DATA'!C46*100,2)</f>
        <v>194</v>
      </c>
      <c r="G196" s="95"/>
      <c r="H196" s="20" t="s">
        <v>166</v>
      </c>
      <c r="I196" s="12"/>
      <c r="J196" s="41"/>
      <c r="S196" s="6"/>
    </row>
    <row r="197" spans="2:20" ht="18" customHeight="1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>
      <c r="B198" s="109" t="s">
        <v>186</v>
      </c>
      <c r="C198" s="110"/>
      <c r="D198" s="110"/>
      <c r="E198" s="110"/>
      <c r="F198" s="110"/>
      <c r="G198" s="110"/>
      <c r="H198" s="110"/>
      <c r="I198" s="110"/>
      <c r="J198" s="111"/>
      <c r="S198" s="6"/>
    </row>
    <row r="199" spans="2:20" ht="18" customHeight="1">
      <c r="B199" s="109"/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thickBot="1">
      <c r="B203" s="112"/>
      <c r="C203" s="113"/>
      <c r="D203" s="113"/>
      <c r="E203" s="113"/>
      <c r="F203" s="113"/>
      <c r="G203" s="113"/>
      <c r="H203" s="113"/>
      <c r="I203" s="113"/>
      <c r="J203" s="114"/>
      <c r="S203" s="6"/>
    </row>
    <row r="204" spans="2:20" ht="18" customHeight="1" thickBot="1">
      <c r="K204" s="10"/>
    </row>
    <row r="205" spans="2:20" ht="18" customHeight="1">
      <c r="B205" s="80" t="s">
        <v>195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2"/>
    </row>
    <row r="206" spans="2:20" ht="18" customHeight="1" thickBot="1">
      <c r="B206" s="8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5"/>
    </row>
    <row r="207" spans="2:20" ht="18" customHeight="1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>
      <c r="B208" s="115" t="s">
        <v>188</v>
      </c>
      <c r="C208" s="115"/>
      <c r="D208" s="115"/>
      <c r="E208" s="115"/>
      <c r="F208" s="115"/>
      <c r="G208" s="115"/>
      <c r="H208" s="115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>
      <c r="B209" s="96" t="s">
        <v>190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6"/>
    </row>
    <row r="210" spans="2:14" ht="18" customHeight="1">
      <c r="N210" s="6"/>
    </row>
    <row r="211" spans="2:14" ht="18" customHeight="1">
      <c r="C211" t="s">
        <v>274</v>
      </c>
      <c r="N211" s="6"/>
    </row>
    <row r="212" spans="2:14" ht="18" customHeight="1"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2020-11-13T06:54:40Z</cp:lastPrinted>
  <dcterms:created xsi:type="dcterms:W3CDTF">2015-06-13T08:19:18Z</dcterms:created>
  <dcterms:modified xsi:type="dcterms:W3CDTF">2020-11-26T01:03:27Z</dcterms:modified>
</cp:coreProperties>
</file>