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<sst xmlns="http://schemas.openxmlformats.org/spreadsheetml/2006/main" count="692" uniqueCount="337">
  <si>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</si>
  <si>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</si>
  <si>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</si>
  <si>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</si>
  <si>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</si>
  <si>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</si>
  <si>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</si>
  <si>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</si>
  <si>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</si>
  <si>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</si>
  <si>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</si>
  <si>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</si>
  <si>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</si>
  <si>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</si>
  <si>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</si>
  <si>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</si>
  <si>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</si>
  <si>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</si>
  <si>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</si>
  <si>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</si>
  <si>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</si>
  <si>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</si>
  <si>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</si>
  <si>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</si>
  <si>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</si>
  <si>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</si>
  <si>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</si>
  <si>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</si>
  <si>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</si>
  <si>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</si>
  <si>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</si>
  <si>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</si>
  <si>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</si>
  <si>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</si>
  <si>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</si>
  <si>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</si>
  <si>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</si>
  <si>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</si>
  <si>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</si>
  <si>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</si>
  <si>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</si>
  <si>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</si>
  <si>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</si>
  <si>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</si>
  <si>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</si>
  <si>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</si>
  <si>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</si>
  <si>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</si>
  <si>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</si>
  <si>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</si>
  <si>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</si>
  <si>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</si>
  <si>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</si>
  <si>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</si>
  <si>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</si>
  <si>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</si>
  <si>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</si>
  <si>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</si>
  <si>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</si>
  <si>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</si>
  <si>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</si>
  <si>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</si>
  <si>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</si>
  <si>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</si>
  <si>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</si>
  <si>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</si>
  <si>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</si>
  <si>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</si>
  <si>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</si>
  <si>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</si>
  <si>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</si>
  <si>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</si>
  <si>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</si>
  <si>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</si>
  <si>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</si>
  <si>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</si>
  <si>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</si>
  <si>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</si>
  <si>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</si>
  <si>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</si>
  <si>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</si>
  <si>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</si>
  <si>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</si>
  <si>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</si>
  <si>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</si>
  <si>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</si>
  <si>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</si>
  <si>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</si>
  <si>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</si>
  <si>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</si>
  <si>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</si>
  <si>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</si>
  <si>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</si>
  <si>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</si>
  <si>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</si>
  <si>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</si>
  <si>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</si>
  <si>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</si>
  <si>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</si>
  <si>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</si>
  <si>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</si>
  <si>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</si>
  <si>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</si>
  <si>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</si>
  <si>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</si>
  <si>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</si>
  <si>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</si>
  <si>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</si>
  <si>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</si>
  <si>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</si>
  <si>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</si>
  <si>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</si>
  <si>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</si>
  <si>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</si>
  <si>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</si>
  <si>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</si>
  <si>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</si>
  <si>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</si>
  <si>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</si>
  <si>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</si>
  <si>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</si>
  <si>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</si>
  <si>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</si>
  <si>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</si>
  <si>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</si>
  <si>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</si>
  <si>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</si>
  <si>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</si>
  <si>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</si>
  <si>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</si>
  <si>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</si>
  <si>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</si>
  <si>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</si>
  <si>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</si>
  <si>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</si>
  <si>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</si>
  <si>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</si>
  <si>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</si>
  <si>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</si>
  <si>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</si>
  <si>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</si>
  <si>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</si>
  <si>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</si>
  <si>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</si>
  <si>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</si>
  <si>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</si>
  <si>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</si>
  <si>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</si>
  <si>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</si>
  <si>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</si>
  <si>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</si>
  <si>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</si>
  <si>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</si>
  <si>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</si>
  <si>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</si>
  <si>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</si>
  <si>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</si>
  <si>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</si>
  <si>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</si>
  <si>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</si>
  <si>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</si>
  <si>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</si>
  <si>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</si>
  <si>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</si>
  <si>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</si>
  <si>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</si>
  <si>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</si>
  <si>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</si>
  <si>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</si>
  <si>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</si>
  <si>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</si>
  <si>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</si>
  <si>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</si>
  <si>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</si>
  <si>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</si>
  <si>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</si>
  <si>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</si>
  <si>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</si>
  <si>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</si>
  <si>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</si>
  <si>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</si>
  <si>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</si>
  <si>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</si>
  <si>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</si>
  <si>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</si>
  <si>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</si>
  <si>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</si>
  <si>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</si>
  <si>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</si>
  <si>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</si>
  <si>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</si>
  <si>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</si>
  <si>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</si>
  <si>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</si>
  <si>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</si>
  <si>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</si>
  <si>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</si>
  <si>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</si>
  <si>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</si>
  <si>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</si>
  <si>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</si>
  <si>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</si>
  <si>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</si>
  <si>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</si>
  <si>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</si>
  <si>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</si>
  <si>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</si>
  <si>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</si>
  <si>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</si>
  <si>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</si>
  <si>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</si>
  <si>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</si>
  <si>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</si>
  <si>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</si>
  <si>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</si>
  <si>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</si>
  <si>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</si>
  <si>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</si>
  <si>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</si>
  <si>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</si>
  <si>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</si>
  <si>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</si>
  <si>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</si>
  <si>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</si>
  <si>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</si>
  <si>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</si>
  <si>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</si>
  <si>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</si>
  <si>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</si>
  <si>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</si>
  <si>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</si>
  <si>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</si>
  <si>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</si>
  <si>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</si>
  <si>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</si>
  <si>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</si>
  <si>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</si>
  <si>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</si>
  <si>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</si>
  <si>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</si>
  <si>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</si>
  <si>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</si>
  <si>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</si>
  <si>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</si>
  <si>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</si>
  <si>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</si>
  <si>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</si>
  <si>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</si>
  <si>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</si>
  <si>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</si>
  <si>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</si>
  <si>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</si>
  <si>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</si>
  <si>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</si>
  <si>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</si>
  <si>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</si>
  <si>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</si>
  <si>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</si>
  <si>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</si>
  <si>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</si>
  <si>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</si>
  <si>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</si>
  <si>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</si>
  <si>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</si>
  <si>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</si>
  <si>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</si>
  <si>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</si>
  <si>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</si>
  <si>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</si>
  <si>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</si>
  <si>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</si>
  <si>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</si>
  <si>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</si>
  <si>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</si>
  <si>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</si>
  <si>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</si>
  <si>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</si>
  <si>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</si>
  <si>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</si>
  <si>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</si>
  <si>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</si>
  <si>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</si>
  <si>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</si>
  <si>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</si>
  <si>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</si>
  <si>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</si>
  <si>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</si>
  <si>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</si>
  <si>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</si>
  <si>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</si>
  <si>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</si>
  <si>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</si>
  <si>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</si>
  <si>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</si>
  <si>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</si>
  <si>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</si>
  <si>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</si>
  <si>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</si>
  <si>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</si>
  <si>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</si>
  <si>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</si>
  <si>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</si>
  <si>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</si>
  <si>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</si>
  <si>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</si>
  <si>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</si>
  <si>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</si>
  <si>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</si>
  <si>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</si>
  <si>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</si>
  <si>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</si>
  <si>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</si>
  <si>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</si>
  <si>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</si>
  <si>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</si>
  <si>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</si>
  <si>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</si>
  <si>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</si>
  <si>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</si>
  <si>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</si>
  <si>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</si>
  <si>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</si>
  <si>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</si>
  <si>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</si>
  <si>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</si>
  <si>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단백질(g/일)</t>
    <phoneticPr fontId="1" type="noConversion"/>
  </si>
  <si>
    <t>티아민</t>
    <phoneticPr fontId="1" type="noConversion"/>
  </si>
  <si>
    <t>비오틴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</si>
  <si>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</si>
  <si>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</si>
  <si>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</si>
  <si>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</si>
  <si>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</si>
  <si>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(설문지 : FFQ 95문항 설문지, 사용자 : 전용해, ID : H1800043)</t>
  </si>
  <si>
    <t>2021년 11월 17일 16:34:20</t>
  </si>
  <si>
    <t>H1800043</t>
  </si>
  <si>
    <t>전용해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</si>
</sst>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137.39134000000001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5.2993025999999999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4.4153976000000004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2297.4650000000001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5351.2049999999999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560.91319999999996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170.62285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16.192995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975.72730000000001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0.15920762999999999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5.1228530000000001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39.83126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235.87960000000001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168.16243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4.1189999999999998</c:v>
                </c:pt>
                <c:pt idx="1">
                  <c:v>9.4420000000000002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26.018287999999998</c:v>
                </c:pt>
                <c:pt idx="1">
                  <c:v>24.670438999999998</c:v>
                </c:pt>
                <c:pt idx="2">
                  <c:v>16.813656000000002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883.47393999999997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32.928649999999998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71.394999999999996</c:v>
                </c:pt>
                <c:pt idx="1">
                  <c:v>12.189</c:v>
                </c:pt>
                <c:pt idx="2">
                  <c:v>16.416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4538.3227999999999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151.25219999999999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1098.8733999999999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7.9242100000000004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8587.5580000000009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19.040312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2.5946066000000001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323.77078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3.6744417999999999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26.153883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2.5946066000000001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940.86339999999996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13.565925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전용해, ID : H1800043)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16:34:20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4538.3227999999999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137.39134000000001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39.83126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71.394999999999996</v>
      </c>
      <c r="G8" s="59">
        <f>'DRIs DATA 입력'!G8</f>
        <v>12.189</v>
      </c>
      <c r="H8" s="59">
        <f>'DRIs DATA 입력'!H8</f>
        <v>16.416</v>
      </c>
      <c r="I8" s="46"/>
      <c r="J8" s="59" t="s">
        <v>216</v>
      </c>
      <c r="K8" s="59">
        <f>'DRIs DATA 입력'!K8</f>
        <v>4.1189999999999998</v>
      </c>
      <c r="L8" s="59">
        <f>'DRIs DATA 입력'!L8</f>
        <v>9.4420000000000002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883.47393999999997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32.928649999999998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7.9242100000000004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323.77078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151.25219999999999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3.6781174999999999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3.6744417999999999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26.153883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2.5946066000000001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940.86339999999996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13.565925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5.2993025999999999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4.4153976000000004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1098.8733999999999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2297.4650000000001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8587.5580000000009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5351.2049999999999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560.91319999999996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170.62285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19.040312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16.192995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975.72730000000001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0.15920762999999999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5.1228530000000001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235.87960000000001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168.16243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9" sqref="I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333</v>
      </c>
      <c r="G1" s="62" t="s">
        <v>304</v>
      </c>
      <c r="H1" s="61" t="s">
        <v>334</v>
      </c>
    </row>
    <row r="3" spans="1:27" x14ac:dyDescent="0.3">
      <c r="A3" s="71" t="s">
        <v>305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306</v>
      </c>
      <c r="B4" s="69"/>
      <c r="C4" s="69"/>
      <c r="E4" s="66" t="s">
        <v>307</v>
      </c>
      <c r="F4" s="67"/>
      <c r="G4" s="67"/>
      <c r="H4" s="68"/>
      <c r="J4" s="66" t="s">
        <v>308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3">
      <c r="A5" s="65"/>
      <c r="B5" s="65" t="s">
        <v>310</v>
      </c>
      <c r="C5" s="65" t="s">
        <v>276</v>
      </c>
      <c r="E5" s="65"/>
      <c r="F5" s="65" t="s">
        <v>50</v>
      </c>
      <c r="G5" s="65" t="s">
        <v>311</v>
      </c>
      <c r="H5" s="65" t="s">
        <v>46</v>
      </c>
      <c r="J5" s="65"/>
      <c r="K5" s="65" t="s">
        <v>312</v>
      </c>
      <c r="L5" s="65" t="s">
        <v>313</v>
      </c>
      <c r="N5" s="65"/>
      <c r="O5" s="65" t="s">
        <v>324</v>
      </c>
      <c r="P5" s="65" t="s">
        <v>277</v>
      </c>
      <c r="Q5" s="65" t="s">
        <v>278</v>
      </c>
      <c r="R5" s="65" t="s">
        <v>279</v>
      </c>
      <c r="S5" s="65" t="s">
        <v>276</v>
      </c>
      <c r="U5" s="65"/>
      <c r="V5" s="65" t="s">
        <v>324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306</v>
      </c>
      <c r="B6" s="65">
        <v>2200</v>
      </c>
      <c r="C6" s="65">
        <v>4538.3227999999999</v>
      </c>
      <c r="E6" s="65" t="s">
        <v>314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325</v>
      </c>
      <c r="O6" s="65">
        <v>50</v>
      </c>
      <c r="P6" s="65">
        <v>60</v>
      </c>
      <c r="Q6" s="65">
        <v>0</v>
      </c>
      <c r="R6" s="65">
        <v>0</v>
      </c>
      <c r="S6" s="65">
        <v>137.39134000000001</v>
      </c>
      <c r="U6" s="65" t="s">
        <v>315</v>
      </c>
      <c r="V6" s="65">
        <v>0</v>
      </c>
      <c r="W6" s="65">
        <v>0</v>
      </c>
      <c r="X6" s="65">
        <v>25</v>
      </c>
      <c r="Y6" s="65">
        <v>0</v>
      </c>
      <c r="Z6" s="65">
        <v>39.83126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316</v>
      </c>
      <c r="F8" s="65">
        <v>71.394999999999996</v>
      </c>
      <c r="G8" s="65">
        <v>12.189</v>
      </c>
      <c r="H8" s="65">
        <v>16.416</v>
      </c>
      <c r="J8" s="65" t="s">
        <v>316</v>
      </c>
      <c r="K8" s="65">
        <v>4.1189999999999998</v>
      </c>
      <c r="L8" s="65">
        <v>9.4420000000000002</v>
      </c>
    </row>
    <row r="13" spans="1:27" x14ac:dyDescent="0.3">
      <c r="A13" s="70" t="s">
        <v>323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317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324</v>
      </c>
      <c r="C15" s="65" t="s">
        <v>277</v>
      </c>
      <c r="D15" s="65" t="s">
        <v>278</v>
      </c>
      <c r="E15" s="65" t="s">
        <v>279</v>
      </c>
      <c r="F15" s="65" t="s">
        <v>276</v>
      </c>
      <c r="H15" s="65"/>
      <c r="I15" s="65" t="s">
        <v>324</v>
      </c>
      <c r="J15" s="65" t="s">
        <v>277</v>
      </c>
      <c r="K15" s="65" t="s">
        <v>278</v>
      </c>
      <c r="L15" s="65" t="s">
        <v>279</v>
      </c>
      <c r="M15" s="65" t="s">
        <v>276</v>
      </c>
      <c r="O15" s="65"/>
      <c r="P15" s="65" t="s">
        <v>324</v>
      </c>
      <c r="Q15" s="65" t="s">
        <v>277</v>
      </c>
      <c r="R15" s="65" t="s">
        <v>278</v>
      </c>
      <c r="S15" s="65" t="s">
        <v>279</v>
      </c>
      <c r="T15" s="65" t="s">
        <v>276</v>
      </c>
      <c r="V15" s="65"/>
      <c r="W15" s="65" t="s">
        <v>324</v>
      </c>
      <c r="X15" s="65" t="s">
        <v>277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280</v>
      </c>
      <c r="B16" s="65">
        <v>530</v>
      </c>
      <c r="C16" s="65">
        <v>750</v>
      </c>
      <c r="D16" s="65">
        <v>0</v>
      </c>
      <c r="E16" s="65">
        <v>3000</v>
      </c>
      <c r="F16" s="65">
        <v>883.47393999999997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32.928649999999998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7.9242100000000004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323.77078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282</v>
      </c>
      <c r="B24" s="69"/>
      <c r="C24" s="69"/>
      <c r="D24" s="69"/>
      <c r="E24" s="69"/>
      <c r="F24" s="69"/>
      <c r="H24" s="69" t="s">
        <v>326</v>
      </c>
      <c r="I24" s="69"/>
      <c r="J24" s="69"/>
      <c r="K24" s="69"/>
      <c r="L24" s="69"/>
      <c r="M24" s="69"/>
      <c r="O24" s="69" t="s">
        <v>283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327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324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324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324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324</v>
      </c>
      <c r="X25" s="65" t="s">
        <v>277</v>
      </c>
      <c r="Y25" s="65" t="s">
        <v>278</v>
      </c>
      <c r="Z25" s="65" t="s">
        <v>279</v>
      </c>
      <c r="AA25" s="65" t="s">
        <v>276</v>
      </c>
      <c r="AC25" s="65"/>
      <c r="AD25" s="65" t="s">
        <v>324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324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324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324</v>
      </c>
      <c r="AZ25" s="65" t="s">
        <v>277</v>
      </c>
      <c r="BA25" s="65" t="s">
        <v>278</v>
      </c>
      <c r="BB25" s="65" t="s">
        <v>279</v>
      </c>
      <c r="BC25" s="65" t="s">
        <v>276</v>
      </c>
      <c r="BE25" s="65"/>
      <c r="BF25" s="65" t="s">
        <v>324</v>
      </c>
      <c r="BG25" s="65" t="s">
        <v>277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151.25219999999999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3.6781174999999999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3.6744417999999999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26.153883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2.5946066000000001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940.86339999999996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13.565925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5.2993025999999999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4.4153976000000004</v>
      </c>
    </row>
    <row r="33" spans="1:68" x14ac:dyDescent="0.3">
      <c r="A33" s="70" t="s">
        <v>289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291</v>
      </c>
      <c r="W34" s="69"/>
      <c r="X34" s="69"/>
      <c r="Y34" s="69"/>
      <c r="Z34" s="69"/>
      <c r="AA34" s="69"/>
      <c r="AC34" s="69" t="s">
        <v>292</v>
      </c>
      <c r="AD34" s="69"/>
      <c r="AE34" s="69"/>
      <c r="AF34" s="69"/>
      <c r="AG34" s="69"/>
      <c r="AH34" s="69"/>
      <c r="AJ34" s="69" t="s">
        <v>293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324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324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324</v>
      </c>
      <c r="Q35" s="65" t="s">
        <v>277</v>
      </c>
      <c r="R35" s="65" t="s">
        <v>278</v>
      </c>
      <c r="S35" s="65" t="s">
        <v>279</v>
      </c>
      <c r="T35" s="65" t="s">
        <v>276</v>
      </c>
      <c r="V35" s="65"/>
      <c r="W35" s="65" t="s">
        <v>324</v>
      </c>
      <c r="X35" s="65" t="s">
        <v>277</v>
      </c>
      <c r="Y35" s="65" t="s">
        <v>278</v>
      </c>
      <c r="Z35" s="65" t="s">
        <v>279</v>
      </c>
      <c r="AA35" s="65" t="s">
        <v>276</v>
      </c>
      <c r="AC35" s="65"/>
      <c r="AD35" s="65" t="s">
        <v>324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324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1098.8733999999999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2297.4650000000001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8587.5580000000009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5351.2049999999999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560.91319999999996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170.62285</v>
      </c>
    </row>
    <row r="43" spans="1:68" x14ac:dyDescent="0.3">
      <c r="A43" s="70" t="s">
        <v>294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295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296</v>
      </c>
      <c r="P44" s="69"/>
      <c r="Q44" s="69"/>
      <c r="R44" s="69"/>
      <c r="S44" s="69"/>
      <c r="T44" s="69"/>
      <c r="V44" s="69" t="s">
        <v>297</v>
      </c>
      <c r="W44" s="69"/>
      <c r="X44" s="69"/>
      <c r="Y44" s="69"/>
      <c r="Z44" s="69"/>
      <c r="AA44" s="69"/>
      <c r="AC44" s="69" t="s">
        <v>298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300</v>
      </c>
      <c r="AY44" s="69"/>
      <c r="AZ44" s="69"/>
      <c r="BA44" s="69"/>
      <c r="BB44" s="69"/>
      <c r="BC44" s="69"/>
      <c r="BE44" s="69" t="s">
        <v>301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324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324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324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324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324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324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324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324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324</v>
      </c>
      <c r="BG45" s="65" t="s">
        <v>277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19.040312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16.192995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975.72730000000001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0.15920762999999999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5.1228530000000001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235.87960000000001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168.16243</v>
      </c>
      <c r="AX46" s="65" t="s">
        <v>332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1" sqref="E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321</v>
      </c>
      <c r="D2" s="61">
        <v>60</v>
      </c>
      <c r="E2" s="61">
        <v>4538.3227999999999</v>
      </c>
      <c r="F2" s="61">
        <v>597.53800000000001</v>
      </c>
      <c r="G2" s="61">
        <v>102.01758599999999</v>
      </c>
      <c r="H2" s="61">
        <v>56.910699999999999</v>
      </c>
      <c r="I2" s="61">
        <v>45.106887999999998</v>
      </c>
      <c r="J2" s="61">
        <v>137.39134000000001</v>
      </c>
      <c r="K2" s="61">
        <v>69.478200000000001</v>
      </c>
      <c r="L2" s="61">
        <v>67.913139999999999</v>
      </c>
      <c r="M2" s="61">
        <v>39.83126</v>
      </c>
      <c r="N2" s="61">
        <v>3.583154</v>
      </c>
      <c r="O2" s="61">
        <v>15.818685</v>
      </c>
      <c r="P2" s="61">
        <v>2672.1066999999998</v>
      </c>
      <c r="Q2" s="61">
        <v>45.115025000000003</v>
      </c>
      <c r="R2" s="61">
        <v>883.47393999999997</v>
      </c>
      <c r="S2" s="61">
        <v>291.75592</v>
      </c>
      <c r="T2" s="61">
        <v>7100.616</v>
      </c>
      <c r="U2" s="61">
        <v>7.9242100000000004</v>
      </c>
      <c r="V2" s="61">
        <v>32.928649999999998</v>
      </c>
      <c r="W2" s="61">
        <v>323.77078</v>
      </c>
      <c r="X2" s="61">
        <v>151.25219999999999</v>
      </c>
      <c r="Y2" s="61">
        <v>3.6781174999999999</v>
      </c>
      <c r="Z2" s="61">
        <v>3.6744417999999999</v>
      </c>
      <c r="AA2" s="61">
        <v>26.153883</v>
      </c>
      <c r="AB2" s="61">
        <v>2.5946066000000001</v>
      </c>
      <c r="AC2" s="61">
        <v>940.86339999999996</v>
      </c>
      <c r="AD2" s="61">
        <v>13.565925</v>
      </c>
      <c r="AE2" s="61">
        <v>5.2993025999999999</v>
      </c>
      <c r="AF2" s="61">
        <v>4.4153976000000004</v>
      </c>
      <c r="AG2" s="61">
        <v>1098.8733999999999</v>
      </c>
      <c r="AH2" s="61">
        <v>388.81772000000001</v>
      </c>
      <c r="AI2" s="61">
        <v>710.05565999999999</v>
      </c>
      <c r="AJ2" s="61">
        <v>2297.4650000000001</v>
      </c>
      <c r="AK2" s="61">
        <v>8587.5580000000009</v>
      </c>
      <c r="AL2" s="61">
        <v>560.91319999999996</v>
      </c>
      <c r="AM2" s="61">
        <v>5351.2049999999999</v>
      </c>
      <c r="AN2" s="61">
        <v>170.62285</v>
      </c>
      <c r="AO2" s="61">
        <v>19.040312</v>
      </c>
      <c r="AP2" s="61">
        <v>13.162435</v>
      </c>
      <c r="AQ2" s="61">
        <v>5.8778769999999998</v>
      </c>
      <c r="AR2" s="61">
        <v>16.192995</v>
      </c>
      <c r="AS2" s="61">
        <v>975.72730000000001</v>
      </c>
      <c r="AT2" s="61">
        <v>0.15920762999999999</v>
      </c>
      <c r="AU2" s="61">
        <v>5.1228530000000001</v>
      </c>
      <c r="AV2" s="61">
        <v>235.87960000000001</v>
      </c>
      <c r="AW2" s="61">
        <v>168.16243</v>
      </c>
      <c r="AX2" s="61">
        <v>0.16676779999999999</v>
      </c>
      <c r="AY2" s="61">
        <v>1.6195765</v>
      </c>
      <c r="AZ2" s="61">
        <v>708.7355</v>
      </c>
      <c r="BA2" s="61">
        <v>67.516670000000005</v>
      </c>
      <c r="BB2" s="61">
        <v>26.018287999999998</v>
      </c>
      <c r="BC2" s="61">
        <v>24.670438999999998</v>
      </c>
      <c r="BD2" s="61">
        <v>16.813656000000002</v>
      </c>
      <c r="BE2" s="61">
        <v>0.55872650000000001</v>
      </c>
      <c r="BF2" s="61">
        <v>2.8024170000000002</v>
      </c>
      <c r="BG2" s="61">
        <v>1.3877448000000001E-2</v>
      </c>
      <c r="BH2" s="61">
        <v>0.11928631000000001</v>
      </c>
      <c r="BI2" s="61">
        <v>9.2656660000000002E-2</v>
      </c>
      <c r="BJ2" s="61">
        <v>0.31248313</v>
      </c>
      <c r="BK2" s="61">
        <v>1.067496E-3</v>
      </c>
      <c r="BL2" s="61">
        <v>0.93812309999999999</v>
      </c>
      <c r="BM2" s="61">
        <v>6.3989900000000004</v>
      </c>
      <c r="BN2" s="61">
        <v>1.8660203</v>
      </c>
      <c r="BO2" s="61">
        <v>101.16896</v>
      </c>
      <c r="BP2" s="61">
        <v>15.846787000000001</v>
      </c>
      <c r="BQ2" s="61">
        <v>34.357554999999998</v>
      </c>
      <c r="BR2" s="61">
        <v>134.9769</v>
      </c>
      <c r="BS2" s="61">
        <v>44.730649999999997</v>
      </c>
      <c r="BT2" s="61">
        <v>16.654153999999998</v>
      </c>
      <c r="BU2" s="61">
        <v>0.10432071</v>
      </c>
      <c r="BV2" s="61">
        <v>3.0308683999999999E-2</v>
      </c>
      <c r="BW2" s="61">
        <v>1.2231746999999999</v>
      </c>
      <c r="BX2" s="61">
        <v>1.9128166</v>
      </c>
      <c r="BY2" s="61">
        <v>0.33804598000000002</v>
      </c>
      <c r="BZ2" s="61">
        <v>1.6536347E-3</v>
      </c>
      <c r="CA2" s="61">
        <v>2.3969242999999998</v>
      </c>
      <c r="CB2" s="61">
        <v>1.2896118999999999E-2</v>
      </c>
      <c r="CC2" s="61">
        <v>0.1461123</v>
      </c>
      <c r="CD2" s="61">
        <v>1.7300245000000001</v>
      </c>
      <c r="CE2" s="61">
        <v>0.14310415000000001</v>
      </c>
      <c r="CF2" s="61">
        <v>0.20081224</v>
      </c>
      <c r="CG2" s="61">
        <v>0</v>
      </c>
      <c r="CH2" s="61">
        <v>2.0108656999999999E-2</v>
      </c>
      <c r="CI2" s="61">
        <v>4.6815999999999998E-7</v>
      </c>
      <c r="CJ2" s="61">
        <v>4.0523895999999997</v>
      </c>
      <c r="CK2" s="61">
        <v>3.4899864000000003E-2</v>
      </c>
      <c r="CL2" s="61">
        <v>1.7199268000000001</v>
      </c>
      <c r="CM2" s="61">
        <v>5.7655659999999997</v>
      </c>
      <c r="CN2" s="61">
        <v>3668.9434000000001</v>
      </c>
      <c r="CO2" s="61">
        <v>6434.2816999999995</v>
      </c>
      <c r="CP2" s="61">
        <v>3132.9614000000001</v>
      </c>
      <c r="CQ2" s="61">
        <v>1395.7659000000001</v>
      </c>
      <c r="CR2" s="61">
        <v>510.00371999999999</v>
      </c>
      <c r="CS2" s="61">
        <v>996.59466999999995</v>
      </c>
      <c r="CT2" s="61">
        <v>3596.7184999999999</v>
      </c>
      <c r="CU2" s="61">
        <v>2211.8395999999998</v>
      </c>
      <c r="CV2" s="61">
        <v>3644.4459999999999</v>
      </c>
      <c r="CW2" s="61">
        <v>2262.4843999999998</v>
      </c>
      <c r="CX2" s="61">
        <v>754.8777</v>
      </c>
      <c r="CY2" s="61">
        <v>4814.8599999999997</v>
      </c>
      <c r="CZ2" s="61">
        <v>2523.9857999999999</v>
      </c>
      <c r="DA2" s="61">
        <v>4598.0385999999999</v>
      </c>
      <c r="DB2" s="61">
        <v>4894.5730000000003</v>
      </c>
      <c r="DC2" s="61">
        <v>6144.31</v>
      </c>
      <c r="DD2" s="61">
        <v>12751.761</v>
      </c>
      <c r="DE2" s="61">
        <v>1972.1193000000001</v>
      </c>
      <c r="DF2" s="61">
        <v>7478.3936000000003</v>
      </c>
      <c r="DG2" s="61">
        <v>2551.1889999999999</v>
      </c>
      <c r="DH2" s="61">
        <v>140.16517999999999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67.516670000000005</v>
      </c>
      <c r="B6">
        <f>BB2</f>
        <v>26.018287999999998</v>
      </c>
      <c r="C6">
        <f>BC2</f>
        <v>24.670438999999998</v>
      </c>
      <c r="D6">
        <f>BD2</f>
        <v>16.813656000000002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22217</v>
      </c>
      <c r="C2" s="56">
        <f ca="1">YEAR(TODAY())-YEAR(B2)+IF(TODAY()&gt;=DATE(YEAR(TODAY()),MONTH(B2),DAY(B2)),0,-1)</f>
        <v>61</v>
      </c>
      <c r="E2" s="52">
        <v>182.9</v>
      </c>
      <c r="F2" s="53" t="s">
        <v>39</v>
      </c>
      <c r="G2" s="52">
        <v>81.7</v>
      </c>
      <c r="H2" s="51" t="s">
        <v>41</v>
      </c>
      <c r="I2" s="72">
        <f>ROUND(G3/E3^2,1)</f>
        <v>24.4</v>
      </c>
    </row>
    <row r="3" spans="1:9" x14ac:dyDescent="0.3">
      <c r="E3" s="51">
        <f>E2/100</f>
        <v>1.829</v>
      </c>
      <c r="F3" s="51" t="s">
        <v>40</v>
      </c>
      <c r="G3" s="51">
        <f>G2</f>
        <v>81.7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44110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전용해, ID : H1800043)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16:34:20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44110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182.9</v>
      </c>
      <c r="L12" s="129"/>
      <c r="M12" s="122">
        <f>'개인정보 및 신체계측 입력'!G2</f>
        <v>81.7</v>
      </c>
      <c r="N12" s="123"/>
      <c r="O12" s="118" t="s">
        <v>271</v>
      </c>
      <c r="P12" s="112"/>
      <c r="Q12" s="115">
        <f>'개인정보 및 신체계측 입력'!I2</f>
        <v>24.4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전용해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71.394999999999996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12.189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16.416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0.6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9.4</v>
      </c>
      <c r="L72" s="36" t="s">
        <v>53</v>
      </c>
      <c r="M72" s="36">
        <f>ROUND('DRIs DATA'!K8,1)</f>
        <v>4.0999999999999996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117.8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274.41000000000003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151.25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172.97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137.36000000000001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572.5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190.4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2021-11-17T07:38:04Z</dcterms:modified>
</cp:coreProperties>
</file>