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44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<sst xmlns="http://schemas.openxmlformats.org/spreadsheetml/2006/main" count="692" uniqueCount="344">
  <si>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</si>
  <si>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</si>
  <si>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</si>
  <si>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</si>
  <si>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</si>
  <si>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</si>
  <si>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</si>
  <si>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</si>
  <si>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</si>
  <si>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</si>
  <si>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</si>
  <si>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</si>
  <si>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</si>
  <si>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</si>
  <si>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</si>
  <si>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</si>
  <si>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</si>
  <si>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</si>
  <si>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</si>
  <si>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</si>
  <si>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</si>
  <si>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</si>
  <si>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</si>
  <si>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</si>
  <si>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</si>
  <si>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</si>
  <si>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</si>
  <si>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</si>
  <si>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</si>
  <si>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</si>
  <si>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</si>
  <si>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</si>
  <si>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</si>
  <si>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</si>
  <si>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</si>
  <si>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</si>
  <si>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</si>
  <si>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</si>
  <si>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</si>
  <si>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</si>
  <si>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</si>
  <si>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</si>
  <si>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</si>
  <si>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</si>
  <si>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</si>
  <si>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</si>
  <si>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</si>
  <si>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</si>
  <si>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</si>
  <si>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</si>
  <si>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</si>
  <si>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</si>
  <si>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</si>
  <si>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</si>
  <si>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</si>
  <si>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</si>
  <si>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</si>
  <si>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</si>
  <si>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</si>
  <si>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</si>
  <si>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</si>
  <si>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</si>
  <si>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</si>
  <si>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</si>
  <si>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</si>
  <si>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</si>
  <si>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</si>
  <si>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</si>
  <si>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</si>
  <si>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</si>
  <si>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</si>
  <si>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</si>
  <si>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</si>
  <si>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</si>
  <si>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</si>
  <si>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</si>
  <si>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</si>
  <si>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</si>
  <si>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</si>
  <si>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</si>
  <si>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</si>
  <si>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</si>
  <si>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</si>
  <si>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</si>
  <si>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</si>
  <si>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</si>
  <si>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</si>
  <si>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</si>
  <si>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</si>
  <si>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</si>
  <si>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</si>
  <si>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</si>
  <si>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</si>
  <si>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</si>
  <si>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</si>
  <si>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</si>
  <si>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</si>
  <si>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</si>
  <si>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</si>
  <si>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</si>
  <si>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</si>
  <si>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</si>
  <si>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</si>
  <si>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</si>
  <si>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</si>
  <si>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</si>
  <si>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</si>
  <si>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</si>
  <si>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</si>
  <si>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</si>
  <si>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</si>
  <si>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</si>
  <si>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</si>
  <si>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</si>
  <si>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</si>
  <si>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</si>
  <si>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</si>
  <si>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</si>
  <si>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</si>
  <si>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</si>
  <si>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</si>
  <si>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</si>
  <si>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</si>
  <si>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</si>
  <si>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</si>
  <si>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</si>
  <si>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</si>
  <si>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</si>
  <si>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</si>
  <si>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</si>
  <si>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</si>
  <si>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</si>
  <si>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</si>
  <si>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</si>
  <si>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</si>
  <si>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</si>
  <si>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</si>
  <si>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</si>
  <si>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</si>
  <si>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</si>
  <si>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</si>
  <si>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</si>
  <si>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</si>
  <si>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</si>
  <si>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</si>
  <si>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</si>
  <si>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</si>
  <si>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</si>
  <si>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</si>
  <si>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</si>
  <si>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</si>
  <si>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</si>
  <si>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</si>
  <si>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</si>
  <si>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</si>
  <si>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</si>
  <si>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</si>
  <si>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</si>
  <si>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</si>
  <si>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</si>
  <si>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</si>
  <si>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</si>
  <si>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</si>
  <si>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</si>
  <si>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</si>
  <si>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</si>
  <si>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</si>
  <si>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</si>
  <si>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</si>
  <si>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</si>
  <si>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</si>
  <si>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</si>
  <si>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</si>
  <si>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</si>
  <si>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</si>
  <si>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</si>
  <si>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</si>
  <si>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</si>
  <si>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</si>
  <si>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</si>
  <si>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</si>
  <si>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</si>
  <si>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</si>
  <si>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</si>
  <si>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</si>
  <si>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</si>
  <si>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</si>
  <si>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</si>
  <si>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</si>
  <si>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</si>
  <si>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</si>
  <si>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</si>
  <si>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</si>
  <si>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</si>
  <si>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</si>
  <si>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</si>
  <si>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</si>
  <si>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</si>
  <si>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</si>
  <si>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</si>
  <si>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</si>
  <si>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</si>
  <si>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</si>
  <si>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</si>
  <si>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</si>
  <si>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</si>
  <si>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</si>
  <si>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</si>
  <si>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</si>
  <si>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</si>
  <si>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</si>
  <si>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</si>
  <si>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</si>
  <si>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</si>
  <si>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</si>
  <si>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</si>
  <si>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</si>
  <si>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</si>
  <si>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</si>
  <si>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</si>
  <si>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</si>
  <si>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</si>
  <si>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</si>
  <si>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</si>
  <si>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</si>
  <si>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</si>
  <si>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</si>
  <si>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</si>
  <si>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</si>
  <si>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</si>
  <si>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</si>
  <si>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</si>
  <si>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</si>
  <si>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</si>
  <si>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</si>
  <si>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</si>
  <si>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</si>
  <si>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</si>
  <si>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</si>
  <si>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</si>
  <si>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</si>
  <si>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</si>
  <si>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</si>
  <si>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</si>
  <si>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</si>
  <si>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</si>
  <si>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</si>
  <si>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</si>
  <si>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</si>
  <si>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</si>
  <si>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</si>
  <si>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</si>
  <si>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</si>
  <si>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</si>
  <si>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</si>
  <si>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</si>
  <si>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</si>
  <si>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</si>
  <si>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</si>
  <si>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</si>
  <si>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</si>
  <si>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</si>
  <si>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</si>
  <si>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</si>
  <si>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</si>
  <si>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</si>
  <si>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</si>
  <si>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</si>
  <si>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</si>
  <si>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</si>
  <si>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</si>
  <si>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</si>
  <si>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</si>
  <si>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</si>
  <si>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</si>
  <si>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</si>
  <si>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</si>
  <si>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</si>
  <si>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</si>
  <si>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</si>
  <si>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</si>
  <si>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</si>
  <si>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</si>
  <si>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</si>
  <si>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</si>
  <si>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</si>
  <si>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</si>
  <si>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</si>
  <si>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</si>
  <si>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</si>
  <si>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</si>
  <si>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</si>
  <si>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</si>
  <si>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</si>
  <si>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</si>
  <si>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</si>
  <si>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</si>
  <si>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</si>
  <si>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</si>
  <si>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</si>
  <si>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</si>
  <si>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</si>
  <si>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</si>
  <si>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</si>
  <si>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</si>
  <si>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</si>
  <si>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</si>
  <si>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</si>
  <si>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</si>
  <si>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</si>
  <si>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</si>
  <si>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</si>
  <si>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신영숙, ID : H1800047)</t>
  </si>
  <si>
    <t>출력시각</t>
    <phoneticPr fontId="1" type="noConversion"/>
  </si>
  <si>
    <t>2020년 12월 31일 10:32:42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</si>
  <si>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</si>
  <si>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</si>
  <si>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</si>
  <si>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</si>
  <si>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</si>
  <si>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</si>
  <si>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</si>
  <si>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</si>
  <si>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</si>
  <si>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</si>
  <si>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</si>
  <si>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</si>
  <si>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</si>
  <si>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</si>
  <si>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</si>
  <si>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</si>
  <si>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</si>
  <si>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</si>
  <si>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</si>
  <si>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</si>
  <si>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</si>
  <si>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</si>
  <si>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</si>
  <si>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</si>
  <si>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</si>
  <si>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</si>
  <si>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H1800047</t>
  </si>
  <si>
    <t>신영숙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</si>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</sst>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29.802638999999999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350912"/>
        <c:axId val="199565696"/>
      </c:barChart>
      <c:catAx>
        <c:axId val="19935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565696"/>
        <c:crosses val="autoZero"/>
        <c:auto val="1"/>
        <c:lblAlgn val="ctr"/>
        <c:lblOffset val="100"/>
        <c:noMultiLvlLbl val="0"/>
      </c:catAx>
      <c:valAx>
        <c:axId val="19956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35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1.6515468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371840"/>
        <c:axId val="153166592"/>
      </c:barChart>
      <c:catAx>
        <c:axId val="20637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166592"/>
        <c:crosses val="autoZero"/>
        <c:auto val="1"/>
        <c:lblAlgn val="ctr"/>
        <c:lblOffset val="100"/>
        <c:noMultiLvlLbl val="0"/>
      </c:catAx>
      <c:valAx>
        <c:axId val="15316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3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1.2657946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195648"/>
        <c:axId val="153197184"/>
      </c:barChart>
      <c:catAx>
        <c:axId val="15319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197184"/>
        <c:crosses val="autoZero"/>
        <c:auto val="1"/>
        <c:lblAlgn val="ctr"/>
        <c:lblOffset val="100"/>
        <c:noMultiLvlLbl val="0"/>
      </c:catAx>
      <c:valAx>
        <c:axId val="15319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1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598.86069999999995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2973696"/>
        <c:axId val="152975232"/>
      </c:barChart>
      <c:catAx>
        <c:axId val="15297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975232"/>
        <c:crosses val="autoZero"/>
        <c:auto val="1"/>
        <c:lblAlgn val="ctr"/>
        <c:lblOffset val="100"/>
        <c:noMultiLvlLbl val="0"/>
      </c:catAx>
      <c:valAx>
        <c:axId val="15297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29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1693.4304999999999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014272"/>
        <c:axId val="153015808"/>
      </c:barChart>
      <c:catAx>
        <c:axId val="15301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015808"/>
        <c:crosses val="autoZero"/>
        <c:auto val="1"/>
        <c:lblAlgn val="ctr"/>
        <c:lblOffset val="100"/>
        <c:noMultiLvlLbl val="0"/>
      </c:catAx>
      <c:valAx>
        <c:axId val="1530158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0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120.44266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062784"/>
        <c:axId val="153072768"/>
      </c:barChart>
      <c:catAx>
        <c:axId val="15306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072768"/>
        <c:crosses val="autoZero"/>
        <c:auto val="1"/>
        <c:lblAlgn val="ctr"/>
        <c:lblOffset val="100"/>
        <c:noMultiLvlLbl val="0"/>
      </c:catAx>
      <c:valAx>
        <c:axId val="15307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0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62.383650000000003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103360"/>
        <c:axId val="153117440"/>
      </c:barChart>
      <c:catAx>
        <c:axId val="1531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117440"/>
        <c:crosses val="autoZero"/>
        <c:auto val="1"/>
        <c:lblAlgn val="ctr"/>
        <c:lblOffset val="100"/>
        <c:noMultiLvlLbl val="0"/>
      </c:catAx>
      <c:valAx>
        <c:axId val="1531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1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4.5859399999999999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152128"/>
        <c:axId val="153153920"/>
      </c:barChart>
      <c:catAx>
        <c:axId val="15315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153920"/>
        <c:crosses val="autoZero"/>
        <c:auto val="1"/>
        <c:lblAlgn val="ctr"/>
        <c:lblOffset val="100"/>
        <c:noMultiLvlLbl val="0"/>
      </c:catAx>
      <c:valAx>
        <c:axId val="15315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1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386.74768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512192"/>
        <c:axId val="153518080"/>
      </c:barChart>
      <c:catAx>
        <c:axId val="15351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518080"/>
        <c:crosses val="autoZero"/>
        <c:auto val="1"/>
        <c:lblAlgn val="ctr"/>
        <c:lblOffset val="100"/>
        <c:noMultiLvlLbl val="0"/>
      </c:catAx>
      <c:valAx>
        <c:axId val="1535180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5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6.3417246999999998E-3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298816"/>
        <c:axId val="153300352"/>
      </c:barChart>
      <c:catAx>
        <c:axId val="15329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300352"/>
        <c:crosses val="autoZero"/>
        <c:auto val="1"/>
        <c:lblAlgn val="ctr"/>
        <c:lblOffset val="100"/>
        <c:noMultiLvlLbl val="0"/>
      </c:catAx>
      <c:valAx>
        <c:axId val="15330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2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1.6411758999999999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343488"/>
        <c:axId val="153345024"/>
      </c:barChart>
      <c:catAx>
        <c:axId val="15334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345024"/>
        <c:crosses val="autoZero"/>
        <c:auto val="1"/>
        <c:lblAlgn val="ctr"/>
        <c:lblOffset val="100"/>
        <c:noMultiLvlLbl val="0"/>
      </c:catAx>
      <c:valAx>
        <c:axId val="153345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11.096640000000001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592960"/>
        <c:axId val="199607040"/>
      </c:barChart>
      <c:catAx>
        <c:axId val="1995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607040"/>
        <c:crosses val="autoZero"/>
        <c:auto val="1"/>
        <c:lblAlgn val="ctr"/>
        <c:lblOffset val="100"/>
        <c:noMultiLvlLbl val="0"/>
      </c:catAx>
      <c:valAx>
        <c:axId val="199607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5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54.321857000000001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392256"/>
        <c:axId val="153393792"/>
      </c:barChart>
      <c:catAx>
        <c:axId val="1533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393792"/>
        <c:crosses val="autoZero"/>
        <c:auto val="1"/>
        <c:lblAlgn val="ctr"/>
        <c:lblOffset val="100"/>
        <c:noMultiLvlLbl val="0"/>
      </c:catAx>
      <c:valAx>
        <c:axId val="15339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3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40.504931999999997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433216"/>
        <c:axId val="153434752"/>
      </c:barChart>
      <c:catAx>
        <c:axId val="15343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434752"/>
        <c:crosses val="autoZero"/>
        <c:auto val="1"/>
        <c:lblAlgn val="ctr"/>
        <c:lblOffset val="100"/>
        <c:noMultiLvlLbl val="0"/>
      </c:catAx>
      <c:valAx>
        <c:axId val="15343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4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4.34</c:v>
                </c:pt>
                <c:pt idx="1">
                  <c:v>11.154999999999999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53737088"/>
        <c:axId val="153738624"/>
      </c:barChart>
      <c:catAx>
        <c:axId val="15373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738624"/>
        <c:crosses val="autoZero"/>
        <c:auto val="1"/>
        <c:lblAlgn val="ctr"/>
        <c:lblOffset val="100"/>
        <c:noMultiLvlLbl val="0"/>
      </c:catAx>
      <c:valAx>
        <c:axId val="1537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73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5.1313060000000004</c:v>
                </c:pt>
                <c:pt idx="1">
                  <c:v>5.1175385000000002</c:v>
                </c:pt>
                <c:pt idx="2">
                  <c:v>4.3526486999999996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274.42975000000001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417408"/>
        <c:axId val="154417024"/>
      </c:barChart>
      <c:catAx>
        <c:axId val="15441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417024"/>
        <c:crosses val="autoZero"/>
        <c:auto val="1"/>
        <c:lblAlgn val="ctr"/>
        <c:lblOffset val="100"/>
        <c:noMultiLvlLbl val="0"/>
      </c:catAx>
      <c:valAx>
        <c:axId val="154417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4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8.6056460000000001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457600"/>
        <c:axId val="154459136"/>
      </c:barChart>
      <c:catAx>
        <c:axId val="1544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459136"/>
        <c:crosses val="autoZero"/>
        <c:auto val="1"/>
        <c:lblAlgn val="ctr"/>
        <c:lblOffset val="100"/>
        <c:noMultiLvlLbl val="0"/>
      </c:catAx>
      <c:valAx>
        <c:axId val="15445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4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77.397000000000006</c:v>
                </c:pt>
                <c:pt idx="1">
                  <c:v>8.2739999999999991</c:v>
                </c:pt>
                <c:pt idx="2">
                  <c:v>14.329000000000001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54171264"/>
        <c:axId val="154172800"/>
      </c:barChart>
      <c:catAx>
        <c:axId val="15417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172800"/>
        <c:crosses val="autoZero"/>
        <c:auto val="1"/>
        <c:lblAlgn val="ctr"/>
        <c:lblOffset val="100"/>
        <c:noMultiLvlLbl val="0"/>
      </c:catAx>
      <c:valAx>
        <c:axId val="1541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1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916.96276999999998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228992"/>
        <c:axId val="154234880"/>
      </c:barChart>
      <c:catAx>
        <c:axId val="1542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234880"/>
        <c:crosses val="autoZero"/>
        <c:auto val="1"/>
        <c:lblAlgn val="ctr"/>
        <c:lblOffset val="100"/>
        <c:noMultiLvlLbl val="0"/>
      </c:catAx>
      <c:valAx>
        <c:axId val="154234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2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56.609050000000003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265472"/>
        <c:axId val="154267008"/>
      </c:barChart>
      <c:catAx>
        <c:axId val="1542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267008"/>
        <c:crosses val="autoZero"/>
        <c:auto val="1"/>
        <c:lblAlgn val="ctr"/>
        <c:lblOffset val="100"/>
        <c:noMultiLvlLbl val="0"/>
      </c:catAx>
      <c:valAx>
        <c:axId val="154267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2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282.02658000000002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318336"/>
        <c:axId val="154319872"/>
      </c:barChart>
      <c:catAx>
        <c:axId val="154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319872"/>
        <c:crosses val="autoZero"/>
        <c:auto val="1"/>
        <c:lblAlgn val="ctr"/>
        <c:lblOffset val="100"/>
        <c:noMultiLvlLbl val="0"/>
      </c:catAx>
      <c:valAx>
        <c:axId val="15431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2.1516373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684096"/>
        <c:axId val="205694080"/>
      </c:barChart>
      <c:catAx>
        <c:axId val="2056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694080"/>
        <c:crosses val="autoZero"/>
        <c:auto val="1"/>
        <c:lblAlgn val="ctr"/>
        <c:lblOffset val="100"/>
        <c:noMultiLvlLbl val="0"/>
      </c:catAx>
      <c:valAx>
        <c:axId val="20569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6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2310.0857000000001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350720"/>
        <c:axId val="154352256"/>
      </c:barChart>
      <c:catAx>
        <c:axId val="15435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352256"/>
        <c:crosses val="autoZero"/>
        <c:auto val="1"/>
        <c:lblAlgn val="ctr"/>
        <c:lblOffset val="100"/>
        <c:noMultiLvlLbl val="0"/>
      </c:catAx>
      <c:valAx>
        <c:axId val="15435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3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6.2495227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395392"/>
        <c:axId val="154396928"/>
      </c:barChart>
      <c:catAx>
        <c:axId val="15439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396928"/>
        <c:crosses val="autoZero"/>
        <c:auto val="1"/>
        <c:lblAlgn val="ctr"/>
        <c:lblOffset val="100"/>
        <c:noMultiLvlLbl val="0"/>
      </c:catAx>
      <c:valAx>
        <c:axId val="15439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3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0.66675686999999995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628480"/>
        <c:axId val="154630016"/>
      </c:barChart>
      <c:catAx>
        <c:axId val="1546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630016"/>
        <c:crosses val="autoZero"/>
        <c:auto val="1"/>
        <c:lblAlgn val="ctr"/>
        <c:lblOffset val="100"/>
        <c:noMultiLvlLbl val="0"/>
      </c:catAx>
      <c:valAx>
        <c:axId val="1546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6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108.41906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733888"/>
        <c:axId val="205735424"/>
      </c:barChart>
      <c:catAx>
        <c:axId val="20573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735424"/>
        <c:crosses val="autoZero"/>
        <c:auto val="1"/>
        <c:lblAlgn val="ctr"/>
        <c:lblOffset val="100"/>
        <c:noMultiLvlLbl val="0"/>
      </c:catAx>
      <c:valAx>
        <c:axId val="20573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7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0.82721809999999996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759616"/>
        <c:axId val="205761152"/>
      </c:barChart>
      <c:catAx>
        <c:axId val="2057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761152"/>
        <c:crosses val="autoZero"/>
        <c:auto val="1"/>
        <c:lblAlgn val="ctr"/>
        <c:lblOffset val="100"/>
        <c:noMultiLvlLbl val="0"/>
      </c:catAx>
      <c:valAx>
        <c:axId val="20576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7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7.1428940000000001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00576"/>
        <c:axId val="205802112"/>
      </c:barChart>
      <c:catAx>
        <c:axId val="20580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02112"/>
        <c:crosses val="autoZero"/>
        <c:auto val="1"/>
        <c:lblAlgn val="ctr"/>
        <c:lblOffset val="100"/>
        <c:noMultiLvlLbl val="0"/>
      </c:catAx>
      <c:valAx>
        <c:axId val="2058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0.66675686999999995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41152"/>
        <c:axId val="205842688"/>
      </c:barChart>
      <c:catAx>
        <c:axId val="20584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42688"/>
        <c:crosses val="autoZero"/>
        <c:auto val="1"/>
        <c:lblAlgn val="ctr"/>
        <c:lblOffset val="100"/>
        <c:noMultiLvlLbl val="0"/>
      </c:catAx>
      <c:valAx>
        <c:axId val="20584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256.05919999999998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295424"/>
        <c:axId val="206296960"/>
      </c:barChart>
      <c:catAx>
        <c:axId val="20629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96960"/>
        <c:crosses val="autoZero"/>
        <c:auto val="1"/>
        <c:lblAlgn val="ctr"/>
        <c:lblOffset val="100"/>
        <c:noMultiLvlLbl val="0"/>
      </c:catAx>
      <c:valAx>
        <c:axId val="20629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2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2.5630487999999998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314880"/>
        <c:axId val="206320768"/>
      </c:barChart>
      <c:catAx>
        <c:axId val="20631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320768"/>
        <c:crosses val="autoZero"/>
        <c:auto val="1"/>
        <c:lblAlgn val="ctr"/>
        <c:lblOffset val="100"/>
        <c:noMultiLvlLbl val="0"/>
      </c:catAx>
      <c:valAx>
        <c:axId val="20632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3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신영숙, ID : H1800047)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10:32:42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916.96276999999998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29.802638999999999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11.096640000000001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77.397000000000006</v>
      </c>
      <c r="G8" s="59">
        <f>'DRIs DATA 입력'!G8</f>
        <v>8.2739999999999991</v>
      </c>
      <c r="H8" s="59">
        <f>'DRIs DATA 입력'!H8</f>
        <v>14.329000000000001</v>
      </c>
      <c r="I8" s="46"/>
      <c r="J8" s="59" t="s">
        <v>216</v>
      </c>
      <c r="K8" s="59">
        <f>'DRIs DATA 입력'!K8</f>
        <v>4.34</v>
      </c>
      <c r="L8" s="59">
        <f>'DRIs DATA 입력'!L8</f>
        <v>11.154999999999999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274.42975000000001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8.6056460000000001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2.1516373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108.41906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56.609050000000003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0.68948233000000003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0.82721809999999996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7.1428940000000001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0.66675686999999995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256.05919999999998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2.5630487999999998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1.6515468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1.2657946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282.02658000000002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598.86069999999995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2310.0857000000001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1693.4304999999999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120.44266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62.383650000000003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6.2495227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4.5859399999999999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386.74768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6.3417246999999998E-3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1.6411758999999999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54.321857000000001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40.504931999999997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F62" sqref="F62"/>
    </sheetView>
  </sheetViews>
  <sheetFormatPr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311</v>
      </c>
      <c r="B1" s="61" t="s">
        <v>312</v>
      </c>
      <c r="G1" s="62" t="s">
        <v>313</v>
      </c>
      <c r="H1" s="61" t="s">
        <v>314</v>
      </c>
    </row>
    <row r="3" spans="1:27">
      <c r="A3" s="71" t="s">
        <v>315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316</v>
      </c>
      <c r="B4" s="69"/>
      <c r="C4" s="69"/>
      <c r="E4" s="66" t="s">
        <v>317</v>
      </c>
      <c r="F4" s="67"/>
      <c r="G4" s="67"/>
      <c r="H4" s="68"/>
      <c r="J4" s="66" t="s">
        <v>318</v>
      </c>
      <c r="K4" s="67"/>
      <c r="L4" s="68"/>
      <c r="N4" s="69" t="s">
        <v>319</v>
      </c>
      <c r="O4" s="69"/>
      <c r="P4" s="69"/>
      <c r="Q4" s="69"/>
      <c r="R4" s="69"/>
      <c r="S4" s="69"/>
      <c r="U4" s="69" t="s">
        <v>320</v>
      </c>
      <c r="V4" s="69"/>
      <c r="W4" s="69"/>
      <c r="X4" s="69"/>
      <c r="Y4" s="69"/>
      <c r="Z4" s="69"/>
    </row>
    <row r="5" spans="1:27">
      <c r="A5" s="65"/>
      <c r="B5" s="65" t="s">
        <v>321</v>
      </c>
      <c r="C5" s="65" t="s">
        <v>322</v>
      </c>
      <c r="E5" s="65"/>
      <c r="F5" s="65" t="s">
        <v>323</v>
      </c>
      <c r="G5" s="65" t="s">
        <v>324</v>
      </c>
      <c r="H5" s="65" t="s">
        <v>319</v>
      </c>
      <c r="J5" s="65"/>
      <c r="K5" s="65" t="s">
        <v>325</v>
      </c>
      <c r="L5" s="65" t="s">
        <v>326</v>
      </c>
      <c r="N5" s="65"/>
      <c r="O5" s="65" t="s">
        <v>327</v>
      </c>
      <c r="P5" s="65" t="s">
        <v>328</v>
      </c>
      <c r="Q5" s="65" t="s">
        <v>329</v>
      </c>
      <c r="R5" s="65" t="s">
        <v>330</v>
      </c>
      <c r="S5" s="65" t="s">
        <v>322</v>
      </c>
      <c r="U5" s="65"/>
      <c r="V5" s="65" t="s">
        <v>327</v>
      </c>
      <c r="W5" s="65" t="s">
        <v>328</v>
      </c>
      <c r="X5" s="65" t="s">
        <v>329</v>
      </c>
      <c r="Y5" s="65" t="s">
        <v>330</v>
      </c>
      <c r="Z5" s="65" t="s">
        <v>322</v>
      </c>
    </row>
    <row r="6" spans="1:27">
      <c r="A6" s="65" t="s">
        <v>316</v>
      </c>
      <c r="B6" s="65">
        <v>2140</v>
      </c>
      <c r="C6" s="65">
        <v>916.96276999999998</v>
      </c>
      <c r="E6" s="65" t="s">
        <v>331</v>
      </c>
      <c r="F6" s="65">
        <v>55</v>
      </c>
      <c r="G6" s="65">
        <v>15</v>
      </c>
      <c r="H6" s="65">
        <v>7</v>
      </c>
      <c r="J6" s="65" t="s">
        <v>331</v>
      </c>
      <c r="K6" s="65">
        <v>0.1</v>
      </c>
      <c r="L6" s="65">
        <v>4</v>
      </c>
      <c r="N6" s="65" t="s">
        <v>332</v>
      </c>
      <c r="O6" s="65">
        <v>60</v>
      </c>
      <c r="P6" s="65">
        <v>75</v>
      </c>
      <c r="Q6" s="65">
        <v>0</v>
      </c>
      <c r="R6" s="65">
        <v>0</v>
      </c>
      <c r="S6" s="65">
        <v>29.802638999999999</v>
      </c>
      <c r="U6" s="65" t="s">
        <v>333</v>
      </c>
      <c r="V6" s="65">
        <v>0</v>
      </c>
      <c r="W6" s="65">
        <v>5</v>
      </c>
      <c r="X6" s="65">
        <v>20</v>
      </c>
      <c r="Y6" s="65">
        <v>0</v>
      </c>
      <c r="Z6" s="65">
        <v>11.096640000000001</v>
      </c>
    </row>
    <row r="7" spans="1:27">
      <c r="E7" s="65" t="s">
        <v>334</v>
      </c>
      <c r="F7" s="65">
        <v>65</v>
      </c>
      <c r="G7" s="65">
        <v>30</v>
      </c>
      <c r="H7" s="65">
        <v>20</v>
      </c>
      <c r="J7" s="65" t="s">
        <v>334</v>
      </c>
      <c r="K7" s="65">
        <v>1</v>
      </c>
      <c r="L7" s="65">
        <v>10</v>
      </c>
    </row>
    <row r="8" spans="1:27">
      <c r="E8" s="65" t="s">
        <v>335</v>
      </c>
      <c r="F8" s="65">
        <v>77.397000000000006</v>
      </c>
      <c r="G8" s="65">
        <v>8.2739999999999991</v>
      </c>
      <c r="H8" s="65">
        <v>14.329000000000001</v>
      </c>
      <c r="J8" s="65" t="s">
        <v>335</v>
      </c>
      <c r="K8" s="65">
        <v>4.34</v>
      </c>
      <c r="L8" s="65">
        <v>11.154999999999999</v>
      </c>
    </row>
    <row r="13" spans="1:27">
      <c r="A13" s="70" t="s">
        <v>336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337</v>
      </c>
      <c r="B14" s="69"/>
      <c r="C14" s="69"/>
      <c r="D14" s="69"/>
      <c r="E14" s="69"/>
      <c r="F14" s="69"/>
      <c r="H14" s="69" t="s">
        <v>338</v>
      </c>
      <c r="I14" s="69"/>
      <c r="J14" s="69"/>
      <c r="K14" s="69"/>
      <c r="L14" s="69"/>
      <c r="M14" s="69"/>
      <c r="O14" s="69" t="s">
        <v>339</v>
      </c>
      <c r="P14" s="69"/>
      <c r="Q14" s="69"/>
      <c r="R14" s="69"/>
      <c r="S14" s="69"/>
      <c r="T14" s="69"/>
      <c r="V14" s="69" t="s">
        <v>340</v>
      </c>
      <c r="W14" s="69"/>
      <c r="X14" s="69"/>
      <c r="Y14" s="69"/>
      <c r="Z14" s="69"/>
      <c r="AA14" s="69"/>
    </row>
    <row r="15" spans="1:27">
      <c r="A15" s="65"/>
      <c r="B15" s="65" t="s">
        <v>327</v>
      </c>
      <c r="C15" s="65" t="s">
        <v>328</v>
      </c>
      <c r="D15" s="65" t="s">
        <v>329</v>
      </c>
      <c r="E15" s="65" t="s">
        <v>330</v>
      </c>
      <c r="F15" s="65" t="s">
        <v>322</v>
      </c>
      <c r="H15" s="65"/>
      <c r="I15" s="65" t="s">
        <v>327</v>
      </c>
      <c r="J15" s="65" t="s">
        <v>328</v>
      </c>
      <c r="K15" s="65" t="s">
        <v>329</v>
      </c>
      <c r="L15" s="65" t="s">
        <v>330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>
      <c r="A16" s="65" t="s">
        <v>281</v>
      </c>
      <c r="B16" s="65">
        <v>780</v>
      </c>
      <c r="C16" s="65">
        <v>1090</v>
      </c>
      <c r="D16" s="65">
        <v>0</v>
      </c>
      <c r="E16" s="65">
        <v>3000</v>
      </c>
      <c r="F16" s="65">
        <v>274.42975000000001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8.6056460000000001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2.1516373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108.41906</v>
      </c>
    </row>
    <row r="23" spans="1:62">
      <c r="A23" s="70" t="s">
        <v>282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283</v>
      </c>
      <c r="B24" s="69"/>
      <c r="C24" s="69"/>
      <c r="D24" s="69"/>
      <c r="E24" s="69"/>
      <c r="F24" s="69"/>
      <c r="H24" s="69" t="s">
        <v>284</v>
      </c>
      <c r="I24" s="69"/>
      <c r="J24" s="69"/>
      <c r="K24" s="69"/>
      <c r="L24" s="69"/>
      <c r="M24" s="69"/>
      <c r="O24" s="69" t="s">
        <v>285</v>
      </c>
      <c r="P24" s="69"/>
      <c r="Q24" s="69"/>
      <c r="R24" s="69"/>
      <c r="S24" s="69"/>
      <c r="T24" s="69"/>
      <c r="V24" s="69" t="s">
        <v>286</v>
      </c>
      <c r="W24" s="69"/>
      <c r="X24" s="69"/>
      <c r="Y24" s="69"/>
      <c r="Z24" s="69"/>
      <c r="AA24" s="69"/>
      <c r="AC24" s="69" t="s">
        <v>287</v>
      </c>
      <c r="AD24" s="69"/>
      <c r="AE24" s="69"/>
      <c r="AF24" s="69"/>
      <c r="AG24" s="69"/>
      <c r="AH24" s="69"/>
      <c r="AJ24" s="69" t="s">
        <v>288</v>
      </c>
      <c r="AK24" s="69"/>
      <c r="AL24" s="69"/>
      <c r="AM24" s="69"/>
      <c r="AN24" s="69"/>
      <c r="AO24" s="69"/>
      <c r="AQ24" s="69" t="s">
        <v>289</v>
      </c>
      <c r="AR24" s="69"/>
      <c r="AS24" s="69"/>
      <c r="AT24" s="69"/>
      <c r="AU24" s="69"/>
      <c r="AV24" s="69"/>
      <c r="AX24" s="69" t="s">
        <v>290</v>
      </c>
      <c r="AY24" s="69"/>
      <c r="AZ24" s="69"/>
      <c r="BA24" s="69"/>
      <c r="BB24" s="69"/>
      <c r="BC24" s="69"/>
      <c r="BE24" s="69" t="s">
        <v>291</v>
      </c>
      <c r="BF24" s="69"/>
      <c r="BG24" s="69"/>
      <c r="BH24" s="69"/>
      <c r="BI24" s="69"/>
      <c r="BJ24" s="69"/>
    </row>
    <row r="25" spans="1:62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56.609050000000003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0.68948233000000003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0.82721809999999996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7.1428940000000001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0.66675686999999995</v>
      </c>
      <c r="AJ26" s="65" t="s">
        <v>292</v>
      </c>
      <c r="AK26" s="65">
        <v>450</v>
      </c>
      <c r="AL26" s="65">
        <v>550</v>
      </c>
      <c r="AM26" s="65">
        <v>0</v>
      </c>
      <c r="AN26" s="65">
        <v>1000</v>
      </c>
      <c r="AO26" s="65">
        <v>256.05919999999998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2.5630487999999998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1.6515468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1.2657946</v>
      </c>
    </row>
    <row r="33" spans="1:68">
      <c r="A33" s="70" t="s">
        <v>293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177</v>
      </c>
      <c r="B34" s="69"/>
      <c r="C34" s="69"/>
      <c r="D34" s="69"/>
      <c r="E34" s="69"/>
      <c r="F34" s="69"/>
      <c r="H34" s="69" t="s">
        <v>294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295</v>
      </c>
      <c r="W34" s="69"/>
      <c r="X34" s="69"/>
      <c r="Y34" s="69"/>
      <c r="Z34" s="69"/>
      <c r="AA34" s="69"/>
      <c r="AC34" s="69" t="s">
        <v>296</v>
      </c>
      <c r="AD34" s="69"/>
      <c r="AE34" s="69"/>
      <c r="AF34" s="69"/>
      <c r="AG34" s="69"/>
      <c r="AH34" s="69"/>
      <c r="AJ34" s="69" t="s">
        <v>297</v>
      </c>
      <c r="AK34" s="69"/>
      <c r="AL34" s="69"/>
      <c r="AM34" s="69"/>
      <c r="AN34" s="69"/>
      <c r="AO34" s="69"/>
    </row>
    <row r="35" spans="1:68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282.02658000000002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598.86069999999995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2310.0857000000001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1693.4304999999999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120.44266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62.383650000000003</v>
      </c>
    </row>
    <row r="43" spans="1:68">
      <c r="A43" s="70" t="s">
        <v>298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299</v>
      </c>
      <c r="B44" s="69"/>
      <c r="C44" s="69"/>
      <c r="D44" s="69"/>
      <c r="E44" s="69"/>
      <c r="F44" s="69"/>
      <c r="H44" s="69" t="s">
        <v>300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303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305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307</v>
      </c>
      <c r="BF44" s="69"/>
      <c r="BG44" s="69"/>
      <c r="BH44" s="69"/>
      <c r="BI44" s="69"/>
      <c r="BJ44" s="69"/>
    </row>
    <row r="45" spans="1:68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6.2495227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4.5859399999999999</v>
      </c>
      <c r="O46" s="65" t="s">
        <v>308</v>
      </c>
      <c r="P46" s="65">
        <v>970</v>
      </c>
      <c r="Q46" s="65">
        <v>800</v>
      </c>
      <c r="R46" s="65">
        <v>480</v>
      </c>
      <c r="S46" s="65">
        <v>10000</v>
      </c>
      <c r="T46" s="65">
        <v>386.74768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6.3417246999999998E-3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1.6411758999999999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54.321857000000001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40.504931999999997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341</v>
      </c>
      <c r="B2" s="61" t="s">
        <v>342</v>
      </c>
      <c r="C2" s="61" t="s">
        <v>343</v>
      </c>
      <c r="D2" s="61">
        <v>63</v>
      </c>
      <c r="E2" s="61">
        <v>916.96276999999998</v>
      </c>
      <c r="F2" s="61">
        <v>160.9829</v>
      </c>
      <c r="G2" s="61">
        <v>17.209655999999999</v>
      </c>
      <c r="H2" s="61">
        <v>7.5348009999999999</v>
      </c>
      <c r="I2" s="61">
        <v>9.6748539999999998</v>
      </c>
      <c r="J2" s="61">
        <v>29.802638999999999</v>
      </c>
      <c r="K2" s="61">
        <v>15.40094</v>
      </c>
      <c r="L2" s="61">
        <v>14.401699000000001</v>
      </c>
      <c r="M2" s="61">
        <v>11.096640000000001</v>
      </c>
      <c r="N2" s="61">
        <v>1.4492159</v>
      </c>
      <c r="O2" s="61">
        <v>6.5809829999999998</v>
      </c>
      <c r="P2" s="61">
        <v>495.82373000000001</v>
      </c>
      <c r="Q2" s="61">
        <v>11.094433</v>
      </c>
      <c r="R2" s="61">
        <v>274.42975000000001</v>
      </c>
      <c r="S2" s="61">
        <v>85.028769999999994</v>
      </c>
      <c r="T2" s="61">
        <v>2272.8108000000002</v>
      </c>
      <c r="U2" s="61">
        <v>2.1516373</v>
      </c>
      <c r="V2" s="61">
        <v>8.6056460000000001</v>
      </c>
      <c r="W2" s="61">
        <v>108.41906</v>
      </c>
      <c r="X2" s="61">
        <v>56.609050000000003</v>
      </c>
      <c r="Y2" s="61">
        <v>0.68948233000000003</v>
      </c>
      <c r="Z2" s="61">
        <v>0.82721809999999996</v>
      </c>
      <c r="AA2" s="61">
        <v>7.1428940000000001</v>
      </c>
      <c r="AB2" s="61">
        <v>0.66675686999999995</v>
      </c>
      <c r="AC2" s="61">
        <v>256.05919999999998</v>
      </c>
      <c r="AD2" s="61">
        <v>2.5630487999999998</v>
      </c>
      <c r="AE2" s="61">
        <v>1.6515468</v>
      </c>
      <c r="AF2" s="61">
        <v>1.2657946</v>
      </c>
      <c r="AG2" s="61">
        <v>282.02658000000002</v>
      </c>
      <c r="AH2" s="61">
        <v>131.52098000000001</v>
      </c>
      <c r="AI2" s="61">
        <v>150.50559999999999</v>
      </c>
      <c r="AJ2" s="61">
        <v>598.86069999999995</v>
      </c>
      <c r="AK2" s="61">
        <v>2310.0857000000001</v>
      </c>
      <c r="AL2" s="61">
        <v>120.44266</v>
      </c>
      <c r="AM2" s="61">
        <v>1693.4304999999999</v>
      </c>
      <c r="AN2" s="61">
        <v>62.383650000000003</v>
      </c>
      <c r="AO2" s="61">
        <v>6.2495227</v>
      </c>
      <c r="AP2" s="61">
        <v>4.5856338000000001</v>
      </c>
      <c r="AQ2" s="61">
        <v>1.6638885999999999</v>
      </c>
      <c r="AR2" s="61">
        <v>4.5859399999999999</v>
      </c>
      <c r="AS2" s="61">
        <v>386.74768</v>
      </c>
      <c r="AT2" s="61">
        <v>6.3417246999999998E-3</v>
      </c>
      <c r="AU2" s="61">
        <v>1.6411758999999999</v>
      </c>
      <c r="AV2" s="61">
        <v>54.321857000000001</v>
      </c>
      <c r="AW2" s="61">
        <v>40.504931999999997</v>
      </c>
      <c r="AX2" s="61">
        <v>8.7528005000000006E-2</v>
      </c>
      <c r="AY2" s="61">
        <v>0.28486057999999997</v>
      </c>
      <c r="AZ2" s="61">
        <v>223.00533999999999</v>
      </c>
      <c r="BA2" s="61">
        <v>14.614864000000001</v>
      </c>
      <c r="BB2" s="61">
        <v>5.1313060000000004</v>
      </c>
      <c r="BC2" s="61">
        <v>5.1175385000000002</v>
      </c>
      <c r="BD2" s="61">
        <v>4.3526486999999996</v>
      </c>
      <c r="BE2" s="61">
        <v>0.22587456</v>
      </c>
      <c r="BF2" s="61">
        <v>1.3044715</v>
      </c>
      <c r="BG2" s="61">
        <v>1.3877448000000001E-3</v>
      </c>
      <c r="BH2" s="61">
        <v>2.2131017999999999E-2</v>
      </c>
      <c r="BI2" s="61">
        <v>1.671189E-2</v>
      </c>
      <c r="BJ2" s="61">
        <v>5.4513399999999997E-2</v>
      </c>
      <c r="BK2" s="61">
        <v>1.0674960000000001E-4</v>
      </c>
      <c r="BL2" s="61">
        <v>0.15223945999999999</v>
      </c>
      <c r="BM2" s="61">
        <v>1.3776257000000001</v>
      </c>
      <c r="BN2" s="61">
        <v>0.38605598000000002</v>
      </c>
      <c r="BO2" s="61">
        <v>25.678446000000001</v>
      </c>
      <c r="BP2" s="61">
        <v>4.1945519999999998</v>
      </c>
      <c r="BQ2" s="61">
        <v>9.3886289999999999</v>
      </c>
      <c r="BR2" s="61">
        <v>35.164110000000001</v>
      </c>
      <c r="BS2" s="61">
        <v>10.395383000000001</v>
      </c>
      <c r="BT2" s="61">
        <v>4.050357</v>
      </c>
      <c r="BU2" s="61">
        <v>2.2207094E-2</v>
      </c>
      <c r="BV2" s="61">
        <v>7.6340636999999998E-3</v>
      </c>
      <c r="BW2" s="61">
        <v>0.29337173999999999</v>
      </c>
      <c r="BX2" s="61">
        <v>0.41704035</v>
      </c>
      <c r="BY2" s="61">
        <v>7.2466559999999999E-2</v>
      </c>
      <c r="BZ2" s="61">
        <v>2.0026161999999999E-4</v>
      </c>
      <c r="CA2" s="61">
        <v>0.79520559999999996</v>
      </c>
      <c r="CB2" s="61">
        <v>2.9993876999999999E-3</v>
      </c>
      <c r="CC2" s="61">
        <v>9.9539150000000007E-2</v>
      </c>
      <c r="CD2" s="61">
        <v>0.143289</v>
      </c>
      <c r="CE2" s="61">
        <v>2.3204791999999998E-2</v>
      </c>
      <c r="CF2" s="61">
        <v>5.1292709999999998E-2</v>
      </c>
      <c r="CG2" s="61">
        <v>2.4750000000000001E-7</v>
      </c>
      <c r="CH2" s="61">
        <v>1.0217568E-2</v>
      </c>
      <c r="CI2" s="61">
        <v>2.5327988E-3</v>
      </c>
      <c r="CJ2" s="61">
        <v>0.35056155999999999</v>
      </c>
      <c r="CK2" s="61">
        <v>3.9883339999999996E-3</v>
      </c>
      <c r="CL2" s="61">
        <v>0.48935136000000001</v>
      </c>
      <c r="CM2" s="61">
        <v>1.2144014999999999</v>
      </c>
      <c r="CN2" s="61">
        <v>816.70929999999998</v>
      </c>
      <c r="CO2" s="61">
        <v>1445.903</v>
      </c>
      <c r="CP2" s="61">
        <v>633.04160000000002</v>
      </c>
      <c r="CQ2" s="61">
        <v>291.51047</v>
      </c>
      <c r="CR2" s="61">
        <v>138.12182999999999</v>
      </c>
      <c r="CS2" s="61">
        <v>223.26175000000001</v>
      </c>
      <c r="CT2" s="61">
        <v>797.53394000000003</v>
      </c>
      <c r="CU2" s="61">
        <v>451.61243000000002</v>
      </c>
      <c r="CV2" s="61">
        <v>724.58889999999997</v>
      </c>
      <c r="CW2" s="61">
        <v>473.25470000000001</v>
      </c>
      <c r="CX2" s="61">
        <v>155.84142</v>
      </c>
      <c r="CY2" s="61">
        <v>1117.9929</v>
      </c>
      <c r="CZ2" s="61">
        <v>504.68360000000001</v>
      </c>
      <c r="DA2" s="61">
        <v>1083.4494999999999</v>
      </c>
      <c r="DB2" s="61">
        <v>1166.318</v>
      </c>
      <c r="DC2" s="61">
        <v>1529.2561000000001</v>
      </c>
      <c r="DD2" s="61">
        <v>2381.9486999999999</v>
      </c>
      <c r="DE2" s="61">
        <v>417.80862000000002</v>
      </c>
      <c r="DF2" s="61">
        <v>1473.7192</v>
      </c>
      <c r="DG2" s="61">
        <v>563.47360000000003</v>
      </c>
      <c r="DH2" s="61">
        <v>14.003166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14.614864000000001</v>
      </c>
      <c r="B6">
        <f>BB2</f>
        <v>5.1313060000000004</v>
      </c>
      <c r="C6">
        <f>BC2</f>
        <v>5.1175385000000002</v>
      </c>
      <c r="D6">
        <f>BD2</f>
        <v>4.3526486999999996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1" sqref="H21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20799</v>
      </c>
      <c r="C2" s="56">
        <f ca="1">YEAR(TODAY())-YEAR(B2)+IF(TODAY()&gt;=DATE(YEAR(TODAY()),MONTH(B2),DAY(B2)),0,-1)</f>
        <v>64</v>
      </c>
      <c r="E2" s="52">
        <v>161.4</v>
      </c>
      <c r="F2" s="53" t="s">
        <v>39</v>
      </c>
      <c r="G2" s="52">
        <v>63.6</v>
      </c>
      <c r="H2" s="51" t="s">
        <v>41</v>
      </c>
      <c r="I2" s="72">
        <f>ROUND(G3/E3^2,1)</f>
        <v>24.4</v>
      </c>
    </row>
    <row r="3" spans="1:9">
      <c r="E3" s="51">
        <f>E2/100</f>
        <v>1.6140000000000001</v>
      </c>
      <c r="F3" s="51" t="s">
        <v>40</v>
      </c>
      <c r="G3" s="51">
        <f>G2</f>
        <v>63.6</v>
      </c>
      <c r="H3" s="51" t="s">
        <v>41</v>
      </c>
      <c r="I3" s="72"/>
    </row>
    <row r="4" spans="1:9">
      <c r="A4" t="s">
        <v>273</v>
      </c>
    </row>
    <row r="5" spans="1:9">
      <c r="B5" s="60">
        <v>44169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신영숙, ID : H1800047)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10:32:42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B19" sqref="B19:T2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44169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161.4</v>
      </c>
      <c r="L12" s="129"/>
      <c r="M12" s="122">
        <f>'개인정보 및 신체계측 입력'!G2</f>
        <v>63.6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신영숙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77.397000000000006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8.2739999999999991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14.329000000000001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11.2</v>
      </c>
      <c r="L72" s="36" t="s">
        <v>53</v>
      </c>
      <c r="M72" s="36">
        <f>ROUND('DRIs DATA'!K8,1)</f>
        <v>4.3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36.590000000000003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71.709999999999994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56.61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44.45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35.25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154.01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62.5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2020-12-31T05:15:31Z</dcterms:modified>
</cp:coreProperties>
</file>