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<sst xmlns="http://schemas.openxmlformats.org/spreadsheetml/2006/main" count="692" uniqueCount="346">
  <si>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</si>
  <si>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</si>
  <si>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</si>
  <si>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</si>
  <si>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</si>
  <si>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</si>
  <si>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</si>
  <si>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</si>
  <si>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</si>
  <si>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</si>
  <si>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</si>
  <si>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</si>
  <si>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</si>
  <si>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</si>
  <si>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</si>
  <si>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</si>
  <si>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</si>
  <si>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</si>
  <si>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</si>
  <si>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</si>
  <si>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</si>
  <si>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</si>
  <si>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</si>
  <si>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</si>
  <si>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</si>
  <si>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</si>
  <si>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</si>
  <si>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</si>
  <si>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</si>
  <si>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</si>
  <si>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</si>
  <si>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</si>
  <si>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</si>
  <si>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</si>
  <si>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</si>
  <si>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</si>
  <si>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</si>
  <si>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</si>
  <si>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</si>
  <si>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</si>
  <si>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</si>
  <si>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</si>
  <si>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</si>
  <si>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</si>
  <si>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</si>
  <si>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</si>
  <si>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</si>
  <si>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</si>
  <si>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</si>
  <si>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</si>
  <si>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</si>
  <si>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</si>
  <si>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</si>
  <si>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</si>
  <si>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</si>
  <si>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</si>
  <si>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</si>
  <si>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</si>
  <si>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</si>
  <si>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</si>
  <si>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</si>
  <si>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</si>
  <si>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</si>
  <si>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</si>
  <si>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</si>
  <si>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</si>
  <si>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</si>
  <si>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</si>
  <si>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</si>
  <si>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</si>
  <si>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</si>
  <si>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</si>
  <si>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</si>
  <si>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</si>
  <si>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</si>
  <si>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</si>
  <si>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</si>
  <si>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</si>
  <si>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</si>
  <si>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</si>
  <si>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</si>
  <si>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</si>
  <si>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</si>
  <si>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</si>
  <si>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</si>
  <si>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</si>
  <si>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</si>
  <si>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</si>
  <si>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</si>
  <si>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</si>
  <si>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</si>
  <si>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</si>
  <si>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</si>
  <si>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</si>
  <si>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</si>
  <si>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</si>
  <si>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</si>
  <si>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</si>
  <si>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</si>
  <si>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</si>
  <si>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</si>
  <si>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</si>
  <si>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</si>
  <si>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</si>
  <si>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</si>
  <si>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</si>
  <si>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</si>
  <si>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</si>
  <si>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</si>
  <si>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</si>
  <si>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</si>
  <si>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</si>
  <si>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</si>
  <si>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</si>
  <si>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</si>
  <si>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</si>
  <si>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</si>
  <si>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</si>
  <si>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</si>
  <si>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</si>
  <si>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</si>
  <si>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</si>
  <si>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</si>
  <si>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</si>
  <si>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</si>
  <si>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</si>
  <si>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</si>
  <si>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</si>
  <si>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</si>
  <si>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</si>
  <si>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</si>
  <si>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</si>
  <si>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</si>
  <si>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</si>
  <si>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</si>
  <si>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</si>
  <si>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</si>
  <si>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</si>
  <si>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</si>
  <si>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</si>
  <si>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</si>
  <si>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</si>
  <si>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</si>
  <si>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</si>
  <si>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</si>
  <si>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</si>
  <si>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</si>
  <si>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</si>
  <si>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</si>
  <si>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</si>
  <si>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</si>
  <si>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</si>
  <si>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</si>
  <si>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</si>
  <si>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</si>
  <si>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</si>
  <si>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</si>
  <si>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</si>
  <si>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</si>
  <si>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</si>
  <si>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</si>
  <si>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</si>
  <si>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</si>
  <si>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</si>
  <si>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</si>
  <si>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</si>
  <si>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</si>
  <si>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</si>
  <si>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</si>
  <si>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</si>
  <si>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</si>
  <si>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</si>
  <si>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</si>
  <si>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</si>
  <si>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</si>
  <si>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</si>
  <si>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</si>
  <si>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</si>
  <si>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</si>
  <si>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</si>
  <si>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</si>
  <si>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</si>
  <si>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</si>
  <si>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</si>
  <si>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</si>
  <si>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</si>
  <si>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</si>
  <si>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</si>
  <si>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</si>
  <si>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</si>
  <si>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</si>
  <si>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</si>
  <si>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</si>
  <si>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</si>
  <si>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</si>
  <si>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</si>
  <si>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</si>
  <si>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</si>
  <si>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</si>
  <si>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</si>
  <si>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</si>
  <si>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</si>
  <si>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</si>
  <si>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</si>
  <si>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</si>
  <si>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</si>
  <si>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</si>
  <si>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</si>
  <si>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</si>
  <si>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</si>
  <si>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</si>
  <si>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</si>
  <si>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</si>
  <si>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</si>
  <si>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</si>
  <si>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</si>
  <si>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</si>
  <si>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</si>
  <si>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</si>
  <si>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</si>
  <si>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</si>
  <si>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</si>
  <si>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</si>
  <si>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</si>
  <si>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</si>
  <si>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</si>
  <si>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</si>
  <si>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</si>
  <si>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</si>
  <si>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</si>
  <si>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</si>
  <si>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</si>
  <si>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</si>
  <si>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</si>
  <si>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</si>
  <si>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</si>
  <si>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</si>
  <si>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</si>
  <si>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</si>
  <si>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</si>
  <si>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</si>
  <si>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</si>
  <si>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</si>
  <si>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</si>
  <si>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</si>
  <si>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</si>
  <si>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</si>
  <si>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</si>
  <si>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</si>
  <si>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</si>
  <si>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</si>
  <si>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</si>
  <si>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</si>
  <si>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</si>
  <si>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</si>
  <si>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</si>
  <si>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</si>
  <si>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</si>
  <si>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</si>
  <si>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</si>
  <si>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</si>
  <si>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</si>
  <si>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</si>
  <si>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</si>
  <si>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</si>
  <si>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</si>
  <si>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</si>
  <si>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</si>
  <si>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</si>
  <si>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</si>
  <si>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</si>
  <si>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</si>
  <si>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</si>
  <si>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</si>
  <si>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</si>
  <si>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</si>
  <si>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</si>
  <si>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</si>
  <si>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</si>
  <si>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</si>
  <si>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</si>
  <si>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</si>
  <si>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</si>
  <si>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</si>
  <si>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</si>
  <si>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</si>
  <si>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</si>
  <si>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</si>
  <si>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</si>
  <si>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</si>
  <si>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</si>
  <si>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</si>
  <si>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</si>
  <si>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</si>
  <si>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</si>
  <si>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</si>
  <si>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</si>
  <si>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</si>
  <si>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</si>
  <si>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</si>
  <si>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</si>
  <si>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</si>
  <si>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</si>
  <si>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</si>
  <si>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</si>
  <si>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</si>
  <si>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</si>
  <si>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</si>
  <si>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</si>
  <si>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</si>
  <si>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</si>
  <si>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</si>
  <si>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</si>
  <si>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</si>
  <si>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</si>
  <si>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</si>
  <si>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</si>
  <si>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</si>
  <si>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</si>
  <si>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</si>
  <si>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</si>
  <si>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(설문지 : FFQ 95문항 설문지, 사용자 : 조용태, ID : H1800048)</t>
  </si>
  <si>
    <t>2021년 11월 17일 15:14:48</t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</si>
  <si>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</si>
  <si>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</si>
  <si>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</si>
  <si>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탄수화물</t>
    <phoneticPr fontId="1" type="noConversion"/>
  </si>
  <si>
    <t>평균필요량</t>
    <phoneticPr fontId="1" type="noConversion"/>
  </si>
  <si>
    <t>권장섭취량</t>
    <phoneticPr fontId="1" type="noConversion"/>
  </si>
  <si>
    <t>지용성 비타민</t>
    <phoneticPr fontId="1" type="noConversion"/>
  </si>
  <si>
    <t>권장섭취량</t>
    <phoneticPr fontId="1" type="noConversion"/>
  </si>
  <si>
    <t>섭취량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</si>
  <si>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</si>
  <si>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</si>
  <si>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</si>
  <si>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</si>
  <si>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</si>
  <si>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</si>
  <si>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엽산(μg DFE/일)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</si>
  <si>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</si>
  <si>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</si>
  <si>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</si>
  <si>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구리(ug/일)</t>
    <phoneticPr fontId="1" type="noConversion"/>
  </si>
  <si>
    <t>H1800048</t>
  </si>
  <si>
    <t>조용태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</si>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</sst>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52.80274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4.0580910000000001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1.4555988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983.5018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4127.9116000000004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46.564776999999999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167.3398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8.8163970000000003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1215.6699000000001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2.0300305000000001E-2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3.3900597000000001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30.218568999999999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83.036689999999993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53.408572999999997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1.843</c:v>
                </c:pt>
                <c:pt idx="1">
                  <c:v>7.2089999999999996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6.9802293999999998</c:v>
                </c:pt>
                <c:pt idx="1">
                  <c:v>9.0161870000000004</c:v>
                </c:pt>
                <c:pt idx="2">
                  <c:v>9.7600300000000004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372.18770000000001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17.397777999999999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74.927999999999997</c:v>
                </c:pt>
                <c:pt idx="1">
                  <c:v>10.292999999999999</c:v>
                </c:pt>
                <c:pt idx="2">
                  <c:v>14.778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1608.0827999999999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191.4014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466.28787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4.0963415999999997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2848.4443000000001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13.875069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1.8553208999999999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336.75880000000001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1.2328866999999999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13.669029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1.8553208999999999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473.16723999999999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7.0853729999999997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조용태, ID : H1800048)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15:14:48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1608.0827999999999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52.80274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30.218568999999999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74.927999999999997</v>
      </c>
      <c r="G8" s="59">
        <f>'DRIs DATA 입력'!G8</f>
        <v>10.292999999999999</v>
      </c>
      <c r="H8" s="59">
        <f>'DRIs DATA 입력'!H8</f>
        <v>14.778</v>
      </c>
      <c r="I8" s="46"/>
      <c r="J8" s="59" t="s">
        <v>216</v>
      </c>
      <c r="K8" s="59">
        <f>'DRIs DATA 입력'!K8</f>
        <v>1.843</v>
      </c>
      <c r="L8" s="59">
        <f>'DRIs DATA 입력'!L8</f>
        <v>7.2089999999999996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372.18770000000001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17.397777999999999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4.0963415999999997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336.75880000000001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191.4014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1.485414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1.2328866999999999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13.669029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1.8553208999999999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473.16723999999999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7.0853729999999997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4.0580910000000001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1.4555988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466.28787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983.5018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2848.4443000000001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4127.9116000000004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46.564776999999999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167.3398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13.875069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8.8163970000000003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1215.6699000000001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2.0300305000000001E-2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3.3900597000000001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83.036689999999993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53.408572999999997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321</v>
      </c>
      <c r="G1" s="62" t="s">
        <v>304</v>
      </c>
      <c r="H1" s="61" t="s">
        <v>322</v>
      </c>
    </row>
    <row r="3" spans="1:27" x14ac:dyDescent="0.3">
      <c r="A3" s="68" t="s">
        <v>305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323</v>
      </c>
      <c r="B4" s="67"/>
      <c r="C4" s="67"/>
      <c r="E4" s="69" t="s">
        <v>324</v>
      </c>
      <c r="F4" s="70"/>
      <c r="G4" s="70"/>
      <c r="H4" s="71"/>
      <c r="J4" s="69" t="s">
        <v>307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308</v>
      </c>
      <c r="V4" s="67"/>
      <c r="W4" s="67"/>
      <c r="X4" s="67"/>
      <c r="Y4" s="67"/>
      <c r="Z4" s="67"/>
    </row>
    <row r="5" spans="1:27" x14ac:dyDescent="0.3">
      <c r="A5" s="65"/>
      <c r="B5" s="65" t="s">
        <v>325</v>
      </c>
      <c r="C5" s="65" t="s">
        <v>276</v>
      </c>
      <c r="E5" s="65"/>
      <c r="F5" s="65" t="s">
        <v>326</v>
      </c>
      <c r="G5" s="65" t="s">
        <v>309</v>
      </c>
      <c r="H5" s="65" t="s">
        <v>46</v>
      </c>
      <c r="J5" s="65"/>
      <c r="K5" s="65" t="s">
        <v>310</v>
      </c>
      <c r="L5" s="65" t="s">
        <v>311</v>
      </c>
      <c r="N5" s="65"/>
      <c r="O5" s="65" t="s">
        <v>327</v>
      </c>
      <c r="P5" s="65" t="s">
        <v>328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306</v>
      </c>
      <c r="B6" s="65">
        <v>2000</v>
      </c>
      <c r="C6" s="65">
        <v>1608.0827999999999</v>
      </c>
      <c r="E6" s="65" t="s">
        <v>312</v>
      </c>
      <c r="F6" s="65">
        <v>55</v>
      </c>
      <c r="G6" s="65">
        <v>15</v>
      </c>
      <c r="H6" s="65">
        <v>7</v>
      </c>
      <c r="J6" s="65" t="s">
        <v>312</v>
      </c>
      <c r="K6" s="65">
        <v>0.1</v>
      </c>
      <c r="L6" s="65">
        <v>4</v>
      </c>
      <c r="N6" s="65" t="s">
        <v>313</v>
      </c>
      <c r="O6" s="65">
        <v>45</v>
      </c>
      <c r="P6" s="65">
        <v>55</v>
      </c>
      <c r="Q6" s="65">
        <v>0</v>
      </c>
      <c r="R6" s="65">
        <v>0</v>
      </c>
      <c r="S6" s="65">
        <v>52.80274</v>
      </c>
      <c r="U6" s="65" t="s">
        <v>314</v>
      </c>
      <c r="V6" s="65">
        <v>0</v>
      </c>
      <c r="W6" s="65">
        <v>0</v>
      </c>
      <c r="X6" s="65">
        <v>25</v>
      </c>
      <c r="Y6" s="65">
        <v>0</v>
      </c>
      <c r="Z6" s="65">
        <v>30.218568999999999</v>
      </c>
    </row>
    <row r="7" spans="1:27" x14ac:dyDescent="0.3">
      <c r="E7" s="65" t="s">
        <v>315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3">
      <c r="E8" s="65" t="s">
        <v>316</v>
      </c>
      <c r="F8" s="65">
        <v>74.927999999999997</v>
      </c>
      <c r="G8" s="65">
        <v>10.292999999999999</v>
      </c>
      <c r="H8" s="65">
        <v>14.778</v>
      </c>
      <c r="J8" s="65" t="s">
        <v>316</v>
      </c>
      <c r="K8" s="65">
        <v>1.843</v>
      </c>
      <c r="L8" s="65">
        <v>7.2089999999999996</v>
      </c>
    </row>
    <row r="13" spans="1:27" x14ac:dyDescent="0.3">
      <c r="A13" s="66" t="s">
        <v>329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317</v>
      </c>
      <c r="B14" s="67"/>
      <c r="C14" s="67"/>
      <c r="D14" s="67"/>
      <c r="E14" s="67"/>
      <c r="F14" s="67"/>
      <c r="H14" s="67" t="s">
        <v>318</v>
      </c>
      <c r="I14" s="67"/>
      <c r="J14" s="67"/>
      <c r="K14" s="67"/>
      <c r="L14" s="67"/>
      <c r="M14" s="67"/>
      <c r="O14" s="67" t="s">
        <v>319</v>
      </c>
      <c r="P14" s="67"/>
      <c r="Q14" s="67"/>
      <c r="R14" s="67"/>
      <c r="S14" s="67"/>
      <c r="T14" s="67"/>
      <c r="V14" s="67" t="s">
        <v>320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330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327</v>
      </c>
      <c r="Q15" s="65" t="s">
        <v>278</v>
      </c>
      <c r="R15" s="65" t="s">
        <v>279</v>
      </c>
      <c r="S15" s="65" t="s">
        <v>280</v>
      </c>
      <c r="T15" s="65" t="s">
        <v>331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500</v>
      </c>
      <c r="C16" s="65">
        <v>700</v>
      </c>
      <c r="D16" s="65">
        <v>0</v>
      </c>
      <c r="E16" s="65">
        <v>3000</v>
      </c>
      <c r="F16" s="65">
        <v>372.18770000000001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17.397777999999999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4.0963415999999997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336.75880000000001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332</v>
      </c>
      <c r="I24" s="67"/>
      <c r="J24" s="67"/>
      <c r="K24" s="67"/>
      <c r="L24" s="67"/>
      <c r="M24" s="67"/>
      <c r="O24" s="67" t="s">
        <v>333</v>
      </c>
      <c r="P24" s="67"/>
      <c r="Q24" s="67"/>
      <c r="R24" s="67"/>
      <c r="S24" s="67"/>
      <c r="T24" s="67"/>
      <c r="V24" s="67" t="s">
        <v>284</v>
      </c>
      <c r="W24" s="67"/>
      <c r="X24" s="67"/>
      <c r="Y24" s="67"/>
      <c r="Z24" s="67"/>
      <c r="AA24" s="67"/>
      <c r="AC24" s="67" t="s">
        <v>285</v>
      </c>
      <c r="AD24" s="67"/>
      <c r="AE24" s="67"/>
      <c r="AF24" s="67"/>
      <c r="AG24" s="67"/>
      <c r="AH24" s="67"/>
      <c r="AJ24" s="67" t="s">
        <v>286</v>
      </c>
      <c r="AK24" s="67"/>
      <c r="AL24" s="67"/>
      <c r="AM24" s="67"/>
      <c r="AN24" s="67"/>
      <c r="AO24" s="67"/>
      <c r="AQ24" s="67" t="s">
        <v>287</v>
      </c>
      <c r="AR24" s="67"/>
      <c r="AS24" s="67"/>
      <c r="AT24" s="67"/>
      <c r="AU24" s="67"/>
      <c r="AV24" s="67"/>
      <c r="AX24" s="67" t="s">
        <v>334</v>
      </c>
      <c r="AY24" s="67"/>
      <c r="AZ24" s="67"/>
      <c r="BA24" s="67"/>
      <c r="BB24" s="67"/>
      <c r="BC24" s="67"/>
      <c r="BE24" s="67" t="s">
        <v>288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327</v>
      </c>
      <c r="C25" s="65" t="s">
        <v>278</v>
      </c>
      <c r="D25" s="65" t="s">
        <v>335</v>
      </c>
      <c r="E25" s="65" t="s">
        <v>280</v>
      </c>
      <c r="F25" s="65" t="s">
        <v>276</v>
      </c>
      <c r="H25" s="65"/>
      <c r="I25" s="65" t="s">
        <v>327</v>
      </c>
      <c r="J25" s="65" t="s">
        <v>278</v>
      </c>
      <c r="K25" s="65" t="s">
        <v>279</v>
      </c>
      <c r="L25" s="65" t="s">
        <v>336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336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331</v>
      </c>
      <c r="AC25" s="65"/>
      <c r="AD25" s="65" t="s">
        <v>277</v>
      </c>
      <c r="AE25" s="65" t="s">
        <v>328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337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336</v>
      </c>
      <c r="AV25" s="65" t="s">
        <v>276</v>
      </c>
      <c r="AX25" s="65"/>
      <c r="AY25" s="65" t="s">
        <v>277</v>
      </c>
      <c r="AZ25" s="65" t="s">
        <v>328</v>
      </c>
      <c r="BA25" s="65" t="s">
        <v>279</v>
      </c>
      <c r="BB25" s="65" t="s">
        <v>280</v>
      </c>
      <c r="BC25" s="65" t="s">
        <v>276</v>
      </c>
      <c r="BE25" s="65"/>
      <c r="BF25" s="65" t="s">
        <v>327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191.4014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1.485414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1.2328866999999999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13.669029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1.8553208999999999</v>
      </c>
      <c r="AJ26" s="65" t="s">
        <v>338</v>
      </c>
      <c r="AK26" s="65">
        <v>320</v>
      </c>
      <c r="AL26" s="65">
        <v>400</v>
      </c>
      <c r="AM26" s="65">
        <v>0</v>
      </c>
      <c r="AN26" s="65">
        <v>1000</v>
      </c>
      <c r="AO26" s="65">
        <v>473.16723999999999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7.0853729999999997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4.0580910000000001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1.4555988</v>
      </c>
    </row>
    <row r="33" spans="1:68" x14ac:dyDescent="0.3">
      <c r="A33" s="66" t="s">
        <v>289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339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290</v>
      </c>
      <c r="W34" s="67"/>
      <c r="X34" s="67"/>
      <c r="Y34" s="67"/>
      <c r="Z34" s="67"/>
      <c r="AA34" s="67"/>
      <c r="AC34" s="67" t="s">
        <v>291</v>
      </c>
      <c r="AD34" s="67"/>
      <c r="AE34" s="67"/>
      <c r="AF34" s="67"/>
      <c r="AG34" s="67"/>
      <c r="AH34" s="67"/>
      <c r="AJ34" s="67" t="s">
        <v>340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328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336</v>
      </c>
      <c r="T35" s="65" t="s">
        <v>276</v>
      </c>
      <c r="V35" s="65"/>
      <c r="W35" s="65" t="s">
        <v>277</v>
      </c>
      <c r="X35" s="65" t="s">
        <v>278</v>
      </c>
      <c r="Y35" s="65" t="s">
        <v>337</v>
      </c>
      <c r="Z35" s="65" t="s">
        <v>336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328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466.28787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983.5018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2848.4443000000001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4127.9116000000004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46.564776999999999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167.3398</v>
      </c>
    </row>
    <row r="43" spans="1:68" x14ac:dyDescent="0.3">
      <c r="A43" s="66" t="s">
        <v>341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292</v>
      </c>
      <c r="B44" s="67"/>
      <c r="C44" s="67"/>
      <c r="D44" s="67"/>
      <c r="E44" s="67"/>
      <c r="F44" s="67"/>
      <c r="H44" s="67" t="s">
        <v>293</v>
      </c>
      <c r="I44" s="67"/>
      <c r="J44" s="67"/>
      <c r="K44" s="67"/>
      <c r="L44" s="67"/>
      <c r="M44" s="67"/>
      <c r="O44" s="67" t="s">
        <v>294</v>
      </c>
      <c r="P44" s="67"/>
      <c r="Q44" s="67"/>
      <c r="R44" s="67"/>
      <c r="S44" s="67"/>
      <c r="T44" s="67"/>
      <c r="V44" s="67" t="s">
        <v>295</v>
      </c>
      <c r="W44" s="67"/>
      <c r="X44" s="67"/>
      <c r="Y44" s="67"/>
      <c r="Z44" s="67"/>
      <c r="AA44" s="67"/>
      <c r="AC44" s="67" t="s">
        <v>296</v>
      </c>
      <c r="AD44" s="67"/>
      <c r="AE44" s="67"/>
      <c r="AF44" s="67"/>
      <c r="AG44" s="67"/>
      <c r="AH44" s="67"/>
      <c r="AJ44" s="67" t="s">
        <v>297</v>
      </c>
      <c r="AK44" s="67"/>
      <c r="AL44" s="67"/>
      <c r="AM44" s="67"/>
      <c r="AN44" s="67"/>
      <c r="AO44" s="67"/>
      <c r="AQ44" s="67" t="s">
        <v>298</v>
      </c>
      <c r="AR44" s="67"/>
      <c r="AS44" s="67"/>
      <c r="AT44" s="67"/>
      <c r="AU44" s="67"/>
      <c r="AV44" s="67"/>
      <c r="AX44" s="67" t="s">
        <v>299</v>
      </c>
      <c r="AY44" s="67"/>
      <c r="AZ44" s="67"/>
      <c r="BA44" s="67"/>
      <c r="BB44" s="67"/>
      <c r="BC44" s="67"/>
      <c r="BE44" s="67" t="s">
        <v>300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327</v>
      </c>
      <c r="C45" s="65" t="s">
        <v>328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328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330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335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336</v>
      </c>
      <c r="AO45" s="65" t="s">
        <v>276</v>
      </c>
      <c r="AQ45" s="65"/>
      <c r="AR45" s="65" t="s">
        <v>327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330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335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13.875069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8.8163970000000003</v>
      </c>
      <c r="O46" s="65" t="s">
        <v>342</v>
      </c>
      <c r="P46" s="65">
        <v>600</v>
      </c>
      <c r="Q46" s="65">
        <v>800</v>
      </c>
      <c r="R46" s="65">
        <v>0</v>
      </c>
      <c r="S46" s="65">
        <v>10000</v>
      </c>
      <c r="T46" s="65">
        <v>1215.6699000000001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2.0300305000000001E-2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3.3900597000000001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83.036689999999993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53.408572999999997</v>
      </c>
      <c r="AX46" s="65" t="s">
        <v>301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9" sqref="E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343</v>
      </c>
      <c r="B2" s="61" t="s">
        <v>344</v>
      </c>
      <c r="C2" s="61" t="s">
        <v>345</v>
      </c>
      <c r="D2" s="61">
        <v>73</v>
      </c>
      <c r="E2" s="61">
        <v>1608.0827999999999</v>
      </c>
      <c r="F2" s="61">
        <v>267.7183</v>
      </c>
      <c r="G2" s="61">
        <v>36.778187000000003</v>
      </c>
      <c r="H2" s="61">
        <v>21.679559999999999</v>
      </c>
      <c r="I2" s="61">
        <v>15.098627</v>
      </c>
      <c r="J2" s="61">
        <v>52.80274</v>
      </c>
      <c r="K2" s="61">
        <v>32.596122999999999</v>
      </c>
      <c r="L2" s="61">
        <v>20.206617000000001</v>
      </c>
      <c r="M2" s="61">
        <v>30.218568999999999</v>
      </c>
      <c r="N2" s="61">
        <v>4.8677573000000001</v>
      </c>
      <c r="O2" s="61">
        <v>16.393996999999999</v>
      </c>
      <c r="P2" s="61">
        <v>968.50945999999999</v>
      </c>
      <c r="Q2" s="61">
        <v>18.125299999999999</v>
      </c>
      <c r="R2" s="61">
        <v>372.18770000000001</v>
      </c>
      <c r="S2" s="61">
        <v>35.192833</v>
      </c>
      <c r="T2" s="61">
        <v>4043.9391999999998</v>
      </c>
      <c r="U2" s="61">
        <v>4.0963415999999997</v>
      </c>
      <c r="V2" s="61">
        <v>17.397777999999999</v>
      </c>
      <c r="W2" s="61">
        <v>336.75880000000001</v>
      </c>
      <c r="X2" s="61">
        <v>191.4014</v>
      </c>
      <c r="Y2" s="61">
        <v>1.485414</v>
      </c>
      <c r="Z2" s="61">
        <v>1.2328866999999999</v>
      </c>
      <c r="AA2" s="61">
        <v>13.669029</v>
      </c>
      <c r="AB2" s="61">
        <v>1.8553208999999999</v>
      </c>
      <c r="AC2" s="61">
        <v>473.16723999999999</v>
      </c>
      <c r="AD2" s="61">
        <v>7.0853729999999997</v>
      </c>
      <c r="AE2" s="61">
        <v>4.0580910000000001</v>
      </c>
      <c r="AF2" s="61">
        <v>1.4555988</v>
      </c>
      <c r="AG2" s="61">
        <v>466.28787</v>
      </c>
      <c r="AH2" s="61">
        <v>369.53609999999998</v>
      </c>
      <c r="AI2" s="61">
        <v>96.751784999999998</v>
      </c>
      <c r="AJ2" s="61">
        <v>983.5018</v>
      </c>
      <c r="AK2" s="61">
        <v>2848.4443000000001</v>
      </c>
      <c r="AL2" s="61">
        <v>46.564776999999999</v>
      </c>
      <c r="AM2" s="61">
        <v>4127.9116000000004</v>
      </c>
      <c r="AN2" s="61">
        <v>167.3398</v>
      </c>
      <c r="AO2" s="61">
        <v>13.875069</v>
      </c>
      <c r="AP2" s="61">
        <v>11.342485</v>
      </c>
      <c r="AQ2" s="61">
        <v>2.5325825000000002</v>
      </c>
      <c r="AR2" s="61">
        <v>8.8163970000000003</v>
      </c>
      <c r="AS2" s="61">
        <v>1215.6699000000001</v>
      </c>
      <c r="AT2" s="61">
        <v>2.0300305000000001E-2</v>
      </c>
      <c r="AU2" s="61">
        <v>3.3900597000000001</v>
      </c>
      <c r="AV2" s="61">
        <v>83.036689999999993</v>
      </c>
      <c r="AW2" s="61">
        <v>53.408572999999997</v>
      </c>
      <c r="AX2" s="61">
        <v>0.111679055</v>
      </c>
      <c r="AY2" s="61">
        <v>1.6354165000000001</v>
      </c>
      <c r="AZ2" s="61">
        <v>127.3019</v>
      </c>
      <c r="BA2" s="61">
        <v>25.770699</v>
      </c>
      <c r="BB2" s="61">
        <v>6.9802293999999998</v>
      </c>
      <c r="BC2" s="61">
        <v>9.0161870000000004</v>
      </c>
      <c r="BD2" s="61">
        <v>9.7600300000000004</v>
      </c>
      <c r="BE2" s="61">
        <v>0.51052660000000005</v>
      </c>
      <c r="BF2" s="61">
        <v>3.3149502000000002</v>
      </c>
      <c r="BG2" s="61">
        <v>5.7591404999999998E-4</v>
      </c>
      <c r="BH2" s="61">
        <v>4.9592107999999998E-3</v>
      </c>
      <c r="BI2" s="61">
        <v>3.735875E-3</v>
      </c>
      <c r="BJ2" s="61">
        <v>2.5952807000000001E-2</v>
      </c>
      <c r="BK2" s="61">
        <v>4.4301083000000002E-5</v>
      </c>
      <c r="BL2" s="61">
        <v>6.3218949999999996E-2</v>
      </c>
      <c r="BM2" s="61">
        <v>0.78881513999999997</v>
      </c>
      <c r="BN2" s="61">
        <v>0.20648684</v>
      </c>
      <c r="BO2" s="61">
        <v>14.29787</v>
      </c>
      <c r="BP2" s="61">
        <v>2.0726330000000002</v>
      </c>
      <c r="BQ2" s="61">
        <v>5.061229</v>
      </c>
      <c r="BR2" s="61">
        <v>18.540406999999998</v>
      </c>
      <c r="BS2" s="61">
        <v>12.510577</v>
      </c>
      <c r="BT2" s="61">
        <v>2.6241705</v>
      </c>
      <c r="BU2" s="61">
        <v>0.13021815</v>
      </c>
      <c r="BV2" s="61">
        <v>1.38754165E-2</v>
      </c>
      <c r="BW2" s="61">
        <v>0.18486754999999999</v>
      </c>
      <c r="BX2" s="61">
        <v>0.30978630000000001</v>
      </c>
      <c r="BY2" s="61">
        <v>5.1075849999999999E-2</v>
      </c>
      <c r="BZ2" s="61">
        <v>3.1465443E-4</v>
      </c>
      <c r="CA2" s="61">
        <v>0.24671075000000001</v>
      </c>
      <c r="CB2" s="61">
        <v>8.234669E-3</v>
      </c>
      <c r="CC2" s="61">
        <v>7.1748599999999996E-2</v>
      </c>
      <c r="CD2" s="61">
        <v>0.28875246999999998</v>
      </c>
      <c r="CE2" s="61">
        <v>3.4261640000000003E-2</v>
      </c>
      <c r="CF2" s="61">
        <v>4.6779945000000003E-2</v>
      </c>
      <c r="CG2" s="61">
        <v>0</v>
      </c>
      <c r="CH2" s="61">
        <v>6.0450764999999997E-3</v>
      </c>
      <c r="CI2" s="61">
        <v>1.2664379999999999E-3</v>
      </c>
      <c r="CJ2" s="61">
        <v>0.64005429999999996</v>
      </c>
      <c r="CK2" s="61">
        <v>7.2496206999999998E-3</v>
      </c>
      <c r="CL2" s="61">
        <v>1.0281156</v>
      </c>
      <c r="CM2" s="61">
        <v>0.68188000000000004</v>
      </c>
      <c r="CN2" s="61">
        <v>1301.9689000000001</v>
      </c>
      <c r="CO2" s="61">
        <v>2271.6759999999999</v>
      </c>
      <c r="CP2" s="61">
        <v>1481.4972</v>
      </c>
      <c r="CQ2" s="61">
        <v>466.96355999999997</v>
      </c>
      <c r="CR2" s="61">
        <v>287.46773999999999</v>
      </c>
      <c r="CS2" s="61">
        <v>192.63371000000001</v>
      </c>
      <c r="CT2" s="61">
        <v>1327.7403999999999</v>
      </c>
      <c r="CU2" s="61">
        <v>829.43209999999999</v>
      </c>
      <c r="CV2" s="61">
        <v>610.79750000000001</v>
      </c>
      <c r="CW2" s="61">
        <v>959.74854000000005</v>
      </c>
      <c r="CX2" s="61">
        <v>247.49413000000001</v>
      </c>
      <c r="CY2" s="61">
        <v>1598.7744</v>
      </c>
      <c r="CZ2" s="61">
        <v>800.17610000000002</v>
      </c>
      <c r="DA2" s="61">
        <v>2047.4833000000001</v>
      </c>
      <c r="DB2" s="61">
        <v>1836.5001</v>
      </c>
      <c r="DC2" s="61">
        <v>3029.6306</v>
      </c>
      <c r="DD2" s="61">
        <v>4495.8364000000001</v>
      </c>
      <c r="DE2" s="61">
        <v>1128.1892</v>
      </c>
      <c r="DF2" s="61">
        <v>1903.2161000000001</v>
      </c>
      <c r="DG2" s="61">
        <v>1087.2678000000001</v>
      </c>
      <c r="DH2" s="61">
        <v>41.968037000000002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25.770699</v>
      </c>
      <c r="B6">
        <f>BB2</f>
        <v>6.9802293999999998</v>
      </c>
      <c r="C6">
        <f>BC2</f>
        <v>9.0161870000000004</v>
      </c>
      <c r="D6">
        <f>BD2</f>
        <v>9.7600300000000004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17360</v>
      </c>
      <c r="C2" s="56">
        <f ca="1">YEAR(TODAY())-YEAR(B2)+IF(TODAY()&gt;=DATE(YEAR(TODAY()),MONTH(B2),DAY(B2)),0,-1)</f>
        <v>74</v>
      </c>
      <c r="E2" s="52">
        <v>168</v>
      </c>
      <c r="F2" s="53" t="s">
        <v>39</v>
      </c>
      <c r="G2" s="52">
        <v>70</v>
      </c>
      <c r="H2" s="51" t="s">
        <v>41</v>
      </c>
      <c r="I2" s="72">
        <f>ROUND(G3/E3^2,1)</f>
        <v>24.8</v>
      </c>
    </row>
    <row r="3" spans="1:9" x14ac:dyDescent="0.3">
      <c r="E3" s="51">
        <f>E2/100</f>
        <v>1.68</v>
      </c>
      <c r="F3" s="51" t="s">
        <v>40</v>
      </c>
      <c r="G3" s="51">
        <f>G2</f>
        <v>70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44295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조용태, ID : H1800048)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15:14:48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44295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74</v>
      </c>
      <c r="G12" s="94"/>
      <c r="H12" s="94"/>
      <c r="I12" s="94"/>
      <c r="K12" s="123">
        <f>'개인정보 및 신체계측 입력'!E2</f>
        <v>168</v>
      </c>
      <c r="L12" s="124"/>
      <c r="M12" s="117">
        <f>'개인정보 및 신체계측 입력'!G2</f>
        <v>70</v>
      </c>
      <c r="N12" s="118"/>
      <c r="O12" s="113" t="s">
        <v>271</v>
      </c>
      <c r="P12" s="107"/>
      <c r="Q12" s="90">
        <f>'개인정보 및 신체계측 입력'!I2</f>
        <v>24.8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조용태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74.927999999999997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10.292999999999999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14.778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7.2</v>
      </c>
      <c r="L72" s="36" t="s">
        <v>53</v>
      </c>
      <c r="M72" s="36">
        <f>ROUND('DRIs DATA'!K8,1)</f>
        <v>1.8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49.63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144.97999999999999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191.4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123.69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58.29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189.9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138.75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2021-11-17T06:53:33Z</dcterms:modified>
</cp:coreProperties>
</file>