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<sst xmlns="http://schemas.openxmlformats.org/spreadsheetml/2006/main" count="692" uniqueCount="337">
  <si>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</si>
  <si>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</si>
  <si>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</si>
  <si>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</si>
  <si>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</si>
  <si>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</si>
  <si>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</si>
  <si>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</si>
  <si>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</si>
  <si>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</si>
  <si>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</si>
  <si>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</si>
  <si>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</si>
  <si>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</si>
  <si>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</si>
  <si>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</si>
  <si>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</si>
  <si>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</si>
  <si>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</si>
  <si>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</si>
  <si>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</si>
  <si>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</si>
  <si>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</si>
  <si>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</si>
  <si>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</si>
  <si>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</si>
  <si>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</si>
  <si>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</si>
  <si>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</si>
  <si>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</si>
  <si>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</si>
  <si>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</si>
  <si>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</si>
  <si>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</si>
  <si>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</si>
  <si>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</si>
  <si>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</si>
  <si>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</si>
  <si>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</si>
  <si>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</si>
  <si>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</si>
  <si>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</si>
  <si>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</si>
  <si>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</si>
  <si>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</si>
  <si>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</si>
  <si>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</si>
  <si>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</si>
  <si>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</si>
  <si>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</si>
  <si>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</si>
  <si>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</si>
  <si>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</si>
  <si>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</si>
  <si>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</si>
  <si>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</si>
  <si>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</si>
  <si>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</si>
  <si>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</si>
  <si>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</si>
  <si>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</si>
  <si>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</si>
  <si>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</si>
  <si>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</si>
  <si>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</si>
  <si>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</si>
  <si>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</si>
  <si>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</si>
  <si>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</si>
  <si>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</si>
  <si>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</si>
  <si>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</si>
  <si>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</si>
  <si>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</si>
  <si>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</si>
  <si>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</si>
  <si>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</si>
  <si>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</si>
  <si>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</si>
  <si>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</si>
  <si>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</si>
  <si>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</si>
  <si>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</si>
  <si>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</si>
  <si>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</si>
  <si>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</si>
  <si>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</si>
  <si>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</si>
  <si>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</si>
  <si>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</si>
  <si>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</si>
  <si>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</si>
  <si>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</si>
  <si>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</si>
  <si>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</si>
  <si>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</si>
  <si>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</si>
  <si>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</si>
  <si>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</si>
  <si>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</si>
  <si>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</si>
  <si>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</si>
  <si>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</si>
  <si>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</si>
  <si>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</si>
  <si>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</si>
  <si>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</si>
  <si>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</si>
  <si>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</si>
  <si>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</si>
  <si>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</si>
  <si>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</si>
  <si>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</si>
  <si>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</si>
  <si>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</si>
  <si>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</si>
  <si>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</si>
  <si>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</si>
  <si>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</si>
  <si>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</si>
  <si>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</si>
  <si>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</si>
  <si>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</si>
  <si>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</si>
  <si>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</si>
  <si>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</si>
  <si>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</si>
  <si>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</si>
  <si>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</si>
  <si>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</si>
  <si>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</si>
  <si>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</si>
  <si>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</si>
  <si>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</si>
  <si>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</si>
  <si>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</si>
  <si>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</si>
  <si>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</si>
  <si>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</si>
  <si>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</si>
  <si>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</si>
  <si>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</si>
  <si>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</si>
  <si>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</si>
  <si>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</si>
  <si>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</si>
  <si>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</si>
  <si>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</si>
  <si>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</si>
  <si>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</si>
  <si>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</si>
  <si>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</si>
  <si>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</si>
  <si>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</si>
  <si>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</si>
  <si>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</si>
  <si>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</si>
  <si>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</si>
  <si>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</si>
  <si>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</si>
  <si>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</si>
  <si>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</si>
  <si>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</si>
  <si>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</si>
  <si>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</si>
  <si>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</si>
  <si>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</si>
  <si>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</si>
  <si>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</si>
  <si>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</si>
  <si>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</si>
  <si>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</si>
  <si>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</si>
  <si>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</si>
  <si>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</si>
  <si>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</si>
  <si>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</si>
  <si>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</si>
  <si>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</si>
  <si>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</si>
  <si>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</si>
  <si>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</si>
  <si>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</si>
  <si>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</si>
  <si>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</si>
  <si>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</si>
  <si>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</si>
  <si>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</si>
  <si>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</si>
  <si>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</si>
  <si>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</si>
  <si>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</si>
  <si>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</si>
  <si>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</si>
  <si>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</si>
  <si>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</si>
  <si>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</si>
  <si>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</si>
  <si>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</si>
  <si>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</si>
  <si>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</si>
  <si>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</si>
  <si>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</si>
  <si>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</si>
  <si>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</si>
  <si>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</si>
  <si>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</si>
  <si>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</si>
  <si>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</si>
  <si>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</si>
  <si>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</si>
  <si>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</si>
  <si>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</si>
  <si>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</si>
  <si>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</si>
  <si>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</si>
  <si>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</si>
  <si>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</si>
  <si>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</si>
  <si>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</si>
  <si>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</si>
  <si>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</si>
  <si>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</si>
  <si>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</si>
  <si>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</si>
  <si>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</si>
  <si>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</si>
  <si>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</si>
  <si>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</si>
  <si>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</si>
  <si>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</si>
  <si>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</si>
  <si>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</si>
  <si>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</si>
  <si>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</si>
  <si>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</si>
  <si>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</si>
  <si>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</si>
  <si>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</si>
  <si>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</si>
  <si>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</si>
  <si>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</si>
  <si>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</si>
  <si>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</si>
  <si>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</si>
  <si>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</si>
  <si>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</si>
  <si>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</si>
  <si>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</si>
  <si>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</si>
  <si>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</si>
  <si>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</si>
  <si>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</si>
  <si>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</si>
  <si>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</si>
  <si>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</si>
  <si>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</si>
  <si>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</si>
  <si>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</si>
  <si>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</si>
  <si>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</si>
  <si>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</si>
  <si>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</si>
  <si>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</si>
  <si>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</si>
  <si>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</si>
  <si>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</si>
  <si>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</si>
  <si>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</si>
  <si>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</si>
  <si>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</si>
  <si>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</si>
  <si>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</si>
  <si>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</si>
  <si>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</si>
  <si>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</si>
  <si>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</si>
  <si>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</si>
  <si>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</si>
  <si>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</si>
  <si>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</si>
  <si>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</si>
  <si>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</si>
  <si>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</si>
  <si>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</si>
  <si>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</si>
  <si>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</si>
  <si>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</si>
  <si>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</si>
  <si>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</si>
  <si>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</si>
  <si>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</si>
  <si>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</si>
  <si>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</si>
  <si>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</si>
  <si>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</si>
  <si>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</si>
  <si>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</si>
  <si>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</si>
  <si>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</si>
  <si>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</si>
  <si>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</si>
  <si>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</si>
  <si>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</si>
  <si>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</si>
  <si>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</si>
  <si>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</si>
  <si>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</si>
  <si>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</si>
  <si>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</si>
  <si>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</si>
  <si>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</si>
  <si>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</si>
  <si>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</si>
  <si>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</si>
  <si>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</si>
  <si>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</si>
  <si>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</si>
  <si>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</si>
  <si>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</si>
  <si>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</si>
  <si>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</si>
  <si>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</si>
  <si>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</si>
  <si>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</si>
  <si>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</si>
  <si>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</si>
  <si>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</si>
  <si>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</si>
  <si>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</si>
  <si>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</si>
  <si>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</si>
  <si>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F</t>
  </si>
  <si>
    <t>(설문지 : FFQ 95문항 설문지, 사용자 : 김득수, ID : H1800051)</t>
  </si>
  <si>
    <t>2021년 11월 17일 15:19:11</t>
  </si>
  <si>
    <t>H1800051</t>
  </si>
  <si>
    <t>김득수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</si>
</sst>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39.89508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410464"/>
        <c:axId val="538102112"/>
      </c:barChart>
      <c:catAx>
        <c:axId val="49641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102112"/>
        <c:crosses val="autoZero"/>
        <c:auto val="1"/>
        <c:lblAlgn val="ctr"/>
        <c:lblOffset val="100"/>
        <c:noMultiLvlLbl val="0"/>
      </c:catAx>
      <c:valAx>
        <c:axId val="538102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41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0.82761439999999997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4120"/>
        <c:axId val="625051768"/>
      </c:barChart>
      <c:catAx>
        <c:axId val="62505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1768"/>
        <c:crosses val="autoZero"/>
        <c:auto val="1"/>
        <c:lblAlgn val="ctr"/>
        <c:lblOffset val="100"/>
        <c:noMultiLvlLbl val="0"/>
      </c:catAx>
      <c:valAx>
        <c:axId val="625051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0.24410904999999999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0592"/>
        <c:axId val="625052552"/>
      </c:barChart>
      <c:catAx>
        <c:axId val="62505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2552"/>
        <c:crosses val="autoZero"/>
        <c:auto val="1"/>
        <c:lblAlgn val="ctr"/>
        <c:lblOffset val="100"/>
        <c:noMultiLvlLbl val="0"/>
      </c:catAx>
      <c:valAx>
        <c:axId val="625052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722.97820000000002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3728"/>
        <c:axId val="625049808"/>
      </c:barChart>
      <c:catAx>
        <c:axId val="62505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49808"/>
        <c:crosses val="autoZero"/>
        <c:auto val="1"/>
        <c:lblAlgn val="ctr"/>
        <c:lblOffset val="100"/>
        <c:noMultiLvlLbl val="0"/>
      </c:catAx>
      <c:valAx>
        <c:axId val="62504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1963.0619999999999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0200"/>
        <c:axId val="625050984"/>
      </c:barChart>
      <c:catAx>
        <c:axId val="62505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0984"/>
        <c:crosses val="autoZero"/>
        <c:auto val="1"/>
        <c:lblAlgn val="ctr"/>
        <c:lblOffset val="100"/>
        <c:noMultiLvlLbl val="0"/>
      </c:catAx>
      <c:valAx>
        <c:axId val="6250509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57.001643999999999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6472"/>
        <c:axId val="625054512"/>
      </c:barChart>
      <c:catAx>
        <c:axId val="625056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4512"/>
        <c:crosses val="autoZero"/>
        <c:auto val="1"/>
        <c:lblAlgn val="ctr"/>
        <c:lblOffset val="100"/>
        <c:noMultiLvlLbl val="0"/>
      </c:catAx>
      <c:valAx>
        <c:axId val="625054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6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51.267955999999998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6864"/>
        <c:axId val="613771512"/>
      </c:barChart>
      <c:catAx>
        <c:axId val="625056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1512"/>
        <c:crosses val="autoZero"/>
        <c:auto val="1"/>
        <c:lblAlgn val="ctr"/>
        <c:lblOffset val="100"/>
        <c:noMultiLvlLbl val="0"/>
      </c:catAx>
      <c:valAx>
        <c:axId val="613771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7.4738059999999997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1904"/>
        <c:axId val="613770728"/>
      </c:barChart>
      <c:catAx>
        <c:axId val="613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0728"/>
        <c:crosses val="autoZero"/>
        <c:auto val="1"/>
        <c:lblAlgn val="ctr"/>
        <c:lblOffset val="100"/>
        <c:noMultiLvlLbl val="0"/>
      </c:catAx>
      <c:valAx>
        <c:axId val="61377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415.54730000000001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2296"/>
        <c:axId val="613775040"/>
      </c:barChart>
      <c:catAx>
        <c:axId val="613772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5040"/>
        <c:crosses val="autoZero"/>
        <c:auto val="1"/>
        <c:lblAlgn val="ctr"/>
        <c:lblOffset val="100"/>
        <c:noMultiLvlLbl val="0"/>
      </c:catAx>
      <c:valAx>
        <c:axId val="6137750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2.676545E-2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3472"/>
        <c:axId val="613772688"/>
      </c:barChart>
      <c:catAx>
        <c:axId val="61377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2688"/>
        <c:crosses val="autoZero"/>
        <c:auto val="1"/>
        <c:lblAlgn val="ctr"/>
        <c:lblOffset val="100"/>
        <c:noMultiLvlLbl val="0"/>
      </c:catAx>
      <c:valAx>
        <c:axId val="613772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2.8237367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69944"/>
        <c:axId val="613771120"/>
      </c:barChart>
      <c:catAx>
        <c:axId val="61376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1120"/>
        <c:crosses val="autoZero"/>
        <c:auto val="1"/>
        <c:lblAlgn val="ctr"/>
        <c:lblOffset val="100"/>
        <c:noMultiLvlLbl val="0"/>
      </c:catAx>
      <c:valAx>
        <c:axId val="613771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6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15.822787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2480"/>
        <c:axId val="538613264"/>
      </c:barChart>
      <c:catAx>
        <c:axId val="53861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3264"/>
        <c:crosses val="autoZero"/>
        <c:auto val="1"/>
        <c:lblAlgn val="ctr"/>
        <c:lblOffset val="100"/>
        <c:noMultiLvlLbl val="0"/>
      </c:catAx>
      <c:valAx>
        <c:axId val="538613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70.335980000000006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4648"/>
        <c:axId val="613775432"/>
      </c:barChart>
      <c:catAx>
        <c:axId val="613774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5432"/>
        <c:crosses val="autoZero"/>
        <c:auto val="1"/>
        <c:lblAlgn val="ctr"/>
        <c:lblOffset val="100"/>
        <c:noMultiLvlLbl val="0"/>
      </c:catAx>
      <c:valAx>
        <c:axId val="613775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4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57.346694999999997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3864"/>
        <c:axId val="613769160"/>
      </c:barChart>
      <c:catAx>
        <c:axId val="613773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69160"/>
        <c:crosses val="autoZero"/>
        <c:auto val="1"/>
        <c:lblAlgn val="ctr"/>
        <c:lblOffset val="100"/>
        <c:noMultiLvlLbl val="0"/>
      </c:catAx>
      <c:valAx>
        <c:axId val="61376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3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9.5470000000000006</c:v>
                </c:pt>
                <c:pt idx="1">
                  <c:v>7.7229999999999999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5186824"/>
        <c:axId val="535184864"/>
      </c:barChart>
      <c:catAx>
        <c:axId val="53518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4864"/>
        <c:crosses val="autoZero"/>
        <c:auto val="1"/>
        <c:lblAlgn val="ctr"/>
        <c:lblOffset val="100"/>
        <c:noMultiLvlLbl val="0"/>
      </c:catAx>
      <c:valAx>
        <c:axId val="53518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3.7474406</c:v>
                </c:pt>
                <c:pt idx="1">
                  <c:v>4.4730780000000001</c:v>
                </c:pt>
                <c:pt idx="2">
                  <c:v>5.1152882999999996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328.61745999999999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8784"/>
        <c:axId val="535187608"/>
      </c:barChart>
      <c:catAx>
        <c:axId val="53518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7608"/>
        <c:crosses val="autoZero"/>
        <c:auto val="1"/>
        <c:lblAlgn val="ctr"/>
        <c:lblOffset val="100"/>
        <c:noMultiLvlLbl val="0"/>
      </c:catAx>
      <c:valAx>
        <c:axId val="535187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9.6925519999999992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6040"/>
        <c:axId val="535189176"/>
      </c:barChart>
      <c:catAx>
        <c:axId val="53518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9176"/>
        <c:crosses val="autoZero"/>
        <c:auto val="1"/>
        <c:lblAlgn val="ctr"/>
        <c:lblOffset val="100"/>
        <c:noMultiLvlLbl val="0"/>
      </c:catAx>
      <c:valAx>
        <c:axId val="535189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81.975999999999999</c:v>
                </c:pt>
                <c:pt idx="1">
                  <c:v>5.3520000000000003</c:v>
                </c:pt>
                <c:pt idx="2">
                  <c:v>12.672000000000001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5182120"/>
        <c:axId val="535183688"/>
      </c:barChart>
      <c:catAx>
        <c:axId val="535182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3688"/>
        <c:crosses val="autoZero"/>
        <c:auto val="1"/>
        <c:lblAlgn val="ctr"/>
        <c:lblOffset val="100"/>
        <c:noMultiLvlLbl val="0"/>
      </c:catAx>
      <c:valAx>
        <c:axId val="535183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2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1382.7589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8000"/>
        <c:axId val="535184472"/>
      </c:barChart>
      <c:catAx>
        <c:axId val="53518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4472"/>
        <c:crosses val="autoZero"/>
        <c:auto val="1"/>
        <c:lblAlgn val="ctr"/>
        <c:lblOffset val="100"/>
        <c:noMultiLvlLbl val="0"/>
      </c:catAx>
      <c:valAx>
        <c:axId val="535184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52.940548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5648"/>
        <c:axId val="535188392"/>
      </c:barChart>
      <c:catAx>
        <c:axId val="53518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8392"/>
        <c:crosses val="autoZero"/>
        <c:auto val="1"/>
        <c:lblAlgn val="ctr"/>
        <c:lblOffset val="100"/>
        <c:noMultiLvlLbl val="0"/>
      </c:catAx>
      <c:valAx>
        <c:axId val="535188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243.58453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6432"/>
        <c:axId val="638849360"/>
      </c:barChart>
      <c:catAx>
        <c:axId val="53518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9360"/>
        <c:crosses val="autoZero"/>
        <c:auto val="1"/>
        <c:lblAlgn val="ctr"/>
        <c:lblOffset val="100"/>
        <c:noMultiLvlLbl val="0"/>
      </c:catAx>
      <c:valAx>
        <c:axId val="63884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0.91573583999999997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8168"/>
        <c:axId val="538610520"/>
      </c:barChart>
      <c:catAx>
        <c:axId val="538608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0520"/>
        <c:crosses val="autoZero"/>
        <c:auto val="1"/>
        <c:lblAlgn val="ctr"/>
        <c:lblOffset val="100"/>
        <c:noMultiLvlLbl val="0"/>
      </c:catAx>
      <c:valAx>
        <c:axId val="538610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8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4356.9480000000003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50928"/>
        <c:axId val="638851712"/>
      </c:barChart>
      <c:catAx>
        <c:axId val="63885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51712"/>
        <c:crosses val="autoZero"/>
        <c:auto val="1"/>
        <c:lblAlgn val="ctr"/>
        <c:lblOffset val="100"/>
        <c:noMultiLvlLbl val="0"/>
      </c:catAx>
      <c:valAx>
        <c:axId val="638851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5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8.7258969999999998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46616"/>
        <c:axId val="638847008"/>
      </c:barChart>
      <c:catAx>
        <c:axId val="638846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7008"/>
        <c:crosses val="autoZero"/>
        <c:auto val="1"/>
        <c:lblAlgn val="ctr"/>
        <c:lblOffset val="100"/>
        <c:noMultiLvlLbl val="0"/>
      </c:catAx>
      <c:valAx>
        <c:axId val="638847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4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1.0320075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45440"/>
        <c:axId val="638847400"/>
      </c:barChart>
      <c:catAx>
        <c:axId val="63884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7400"/>
        <c:crosses val="autoZero"/>
        <c:auto val="1"/>
        <c:lblAlgn val="ctr"/>
        <c:lblOffset val="100"/>
        <c:noMultiLvlLbl val="0"/>
      </c:catAx>
      <c:valAx>
        <c:axId val="638847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4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127.613884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8952"/>
        <c:axId val="538612088"/>
      </c:barChart>
      <c:catAx>
        <c:axId val="538608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2088"/>
        <c:crosses val="autoZero"/>
        <c:auto val="1"/>
        <c:lblAlgn val="ctr"/>
        <c:lblOffset val="100"/>
        <c:noMultiLvlLbl val="0"/>
      </c:catAx>
      <c:valAx>
        <c:axId val="538612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8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0.68934625000000005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0128"/>
        <c:axId val="538608560"/>
      </c:barChart>
      <c:catAx>
        <c:axId val="53861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08560"/>
        <c:crosses val="autoZero"/>
        <c:auto val="1"/>
        <c:lblAlgn val="ctr"/>
        <c:lblOffset val="100"/>
        <c:noMultiLvlLbl val="0"/>
      </c:catAx>
      <c:valAx>
        <c:axId val="538608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10.545152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0912"/>
        <c:axId val="538613656"/>
      </c:barChart>
      <c:catAx>
        <c:axId val="53861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3656"/>
        <c:crosses val="autoZero"/>
        <c:auto val="1"/>
        <c:lblAlgn val="ctr"/>
        <c:lblOffset val="100"/>
        <c:noMultiLvlLbl val="0"/>
      </c:catAx>
      <c:valAx>
        <c:axId val="538613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1.0320075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4048"/>
        <c:axId val="538611304"/>
      </c:barChart>
      <c:catAx>
        <c:axId val="53861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1304"/>
        <c:crosses val="autoZero"/>
        <c:auto val="1"/>
        <c:lblAlgn val="ctr"/>
        <c:lblOffset val="100"/>
        <c:noMultiLvlLbl val="0"/>
      </c:catAx>
      <c:valAx>
        <c:axId val="538611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356.26038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7384"/>
        <c:axId val="538606992"/>
      </c:barChart>
      <c:catAx>
        <c:axId val="538607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06992"/>
        <c:crosses val="autoZero"/>
        <c:auto val="1"/>
        <c:lblAlgn val="ctr"/>
        <c:lblOffset val="100"/>
        <c:noMultiLvlLbl val="0"/>
      </c:catAx>
      <c:valAx>
        <c:axId val="538606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7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3.2998129999999999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1376"/>
        <c:axId val="625052944"/>
      </c:barChart>
      <c:catAx>
        <c:axId val="625051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2944"/>
        <c:crosses val="autoZero"/>
        <c:auto val="1"/>
        <c:lblAlgn val="ctr"/>
        <c:lblOffset val="100"/>
        <c:noMultiLvlLbl val="0"/>
      </c:catAx>
      <c:valAx>
        <c:axId val="625052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김득수, ID : H1800051)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17일 15:19:11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1382.7589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39.89508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15.822787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81.975999999999999</v>
      </c>
      <c r="G8" s="59">
        <f>'DRIs DATA 입력'!G8</f>
        <v>5.3520000000000003</v>
      </c>
      <c r="H8" s="59">
        <f>'DRIs DATA 입력'!H8</f>
        <v>12.672000000000001</v>
      </c>
      <c r="I8" s="46"/>
      <c r="J8" s="59" t="s">
        <v>216</v>
      </c>
      <c r="K8" s="59">
        <f>'DRIs DATA 입력'!K8</f>
        <v>9.5470000000000006</v>
      </c>
      <c r="L8" s="59">
        <f>'DRIs DATA 입력'!L8</f>
        <v>7.7229999999999999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328.61745999999999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9.6925519999999992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0.91573583999999997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127.613884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52.940548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1.0817368000000001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0.68934625000000005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10.545152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1.0320075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356.26038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3.2998129999999999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0.82761439999999997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0.24410904999999999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243.58453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722.97820000000002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4356.9480000000003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1963.0619999999999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57.001643999999999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51.267955999999998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8.7258969999999998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7.4738059999999997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415.54730000000001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2.676545E-2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2.8237367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70.335980000000006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57.346694999999997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56" sqref="F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311</v>
      </c>
      <c r="B1" s="61" t="s">
        <v>333</v>
      </c>
      <c r="G1" s="62" t="s">
        <v>312</v>
      </c>
      <c r="H1" s="61" t="s">
        <v>334</v>
      </c>
    </row>
    <row r="3" spans="1:27" x14ac:dyDescent="0.3">
      <c r="A3" s="68" t="s">
        <v>313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314</v>
      </c>
      <c r="B4" s="67"/>
      <c r="C4" s="67"/>
      <c r="E4" s="69" t="s">
        <v>315</v>
      </c>
      <c r="F4" s="70"/>
      <c r="G4" s="70"/>
      <c r="H4" s="71"/>
      <c r="J4" s="69" t="s">
        <v>316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317</v>
      </c>
      <c r="V4" s="67"/>
      <c r="W4" s="67"/>
      <c r="X4" s="67"/>
      <c r="Y4" s="67"/>
      <c r="Z4" s="67"/>
    </row>
    <row r="5" spans="1:27" x14ac:dyDescent="0.3">
      <c r="A5" s="65"/>
      <c r="B5" s="65" t="s">
        <v>318</v>
      </c>
      <c r="C5" s="65" t="s">
        <v>276</v>
      </c>
      <c r="E5" s="65"/>
      <c r="F5" s="65" t="s">
        <v>50</v>
      </c>
      <c r="G5" s="65" t="s">
        <v>319</v>
      </c>
      <c r="H5" s="65" t="s">
        <v>46</v>
      </c>
      <c r="J5" s="65"/>
      <c r="K5" s="65" t="s">
        <v>320</v>
      </c>
      <c r="L5" s="65" t="s">
        <v>321</v>
      </c>
      <c r="N5" s="65"/>
      <c r="O5" s="65" t="s">
        <v>277</v>
      </c>
      <c r="P5" s="65" t="s">
        <v>278</v>
      </c>
      <c r="Q5" s="65" t="s">
        <v>279</v>
      </c>
      <c r="R5" s="65" t="s">
        <v>280</v>
      </c>
      <c r="S5" s="65" t="s">
        <v>276</v>
      </c>
      <c r="U5" s="65"/>
      <c r="V5" s="65" t="s">
        <v>277</v>
      </c>
      <c r="W5" s="65" t="s">
        <v>278</v>
      </c>
      <c r="X5" s="65" t="s">
        <v>279</v>
      </c>
      <c r="Y5" s="65" t="s">
        <v>280</v>
      </c>
      <c r="Z5" s="65" t="s">
        <v>276</v>
      </c>
    </row>
    <row r="6" spans="1:27" x14ac:dyDescent="0.3">
      <c r="A6" s="65" t="s">
        <v>314</v>
      </c>
      <c r="B6" s="65">
        <v>1800</v>
      </c>
      <c r="C6" s="65">
        <v>1382.7589</v>
      </c>
      <c r="E6" s="65" t="s">
        <v>322</v>
      </c>
      <c r="F6" s="65">
        <v>55</v>
      </c>
      <c r="G6" s="65">
        <v>15</v>
      </c>
      <c r="H6" s="65">
        <v>7</v>
      </c>
      <c r="J6" s="65" t="s">
        <v>322</v>
      </c>
      <c r="K6" s="65">
        <v>0.1</v>
      </c>
      <c r="L6" s="65">
        <v>4</v>
      </c>
      <c r="N6" s="65" t="s">
        <v>323</v>
      </c>
      <c r="O6" s="65">
        <v>40</v>
      </c>
      <c r="P6" s="65">
        <v>50</v>
      </c>
      <c r="Q6" s="65">
        <v>0</v>
      </c>
      <c r="R6" s="65">
        <v>0</v>
      </c>
      <c r="S6" s="65">
        <v>39.89508</v>
      </c>
      <c r="U6" s="65" t="s">
        <v>324</v>
      </c>
      <c r="V6" s="65">
        <v>0</v>
      </c>
      <c r="W6" s="65">
        <v>0</v>
      </c>
      <c r="X6" s="65">
        <v>20</v>
      </c>
      <c r="Y6" s="65">
        <v>0</v>
      </c>
      <c r="Z6" s="65">
        <v>15.822787</v>
      </c>
    </row>
    <row r="7" spans="1:27" x14ac:dyDescent="0.3">
      <c r="E7" s="65" t="s">
        <v>325</v>
      </c>
      <c r="F7" s="65">
        <v>65</v>
      </c>
      <c r="G7" s="65">
        <v>30</v>
      </c>
      <c r="H7" s="65">
        <v>20</v>
      </c>
      <c r="J7" s="65" t="s">
        <v>325</v>
      </c>
      <c r="K7" s="65">
        <v>1</v>
      </c>
      <c r="L7" s="65">
        <v>10</v>
      </c>
    </row>
    <row r="8" spans="1:27" x14ac:dyDescent="0.3">
      <c r="E8" s="65" t="s">
        <v>326</v>
      </c>
      <c r="F8" s="65">
        <v>81.975999999999999</v>
      </c>
      <c r="G8" s="65">
        <v>5.3520000000000003</v>
      </c>
      <c r="H8" s="65">
        <v>12.672000000000001</v>
      </c>
      <c r="J8" s="65" t="s">
        <v>326</v>
      </c>
      <c r="K8" s="65">
        <v>9.5470000000000006</v>
      </c>
      <c r="L8" s="65">
        <v>7.7229999999999999</v>
      </c>
    </row>
    <row r="13" spans="1:27" x14ac:dyDescent="0.3">
      <c r="A13" s="66" t="s">
        <v>327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328</v>
      </c>
      <c r="B14" s="67"/>
      <c r="C14" s="67"/>
      <c r="D14" s="67"/>
      <c r="E14" s="67"/>
      <c r="F14" s="67"/>
      <c r="H14" s="67" t="s">
        <v>329</v>
      </c>
      <c r="I14" s="67"/>
      <c r="J14" s="67"/>
      <c r="K14" s="67"/>
      <c r="L14" s="67"/>
      <c r="M14" s="67"/>
      <c r="O14" s="67" t="s">
        <v>330</v>
      </c>
      <c r="P14" s="67"/>
      <c r="Q14" s="67"/>
      <c r="R14" s="67"/>
      <c r="S14" s="67"/>
      <c r="T14" s="67"/>
      <c r="V14" s="67" t="s">
        <v>331</v>
      </c>
      <c r="W14" s="67"/>
      <c r="X14" s="67"/>
      <c r="Y14" s="67"/>
      <c r="Z14" s="67"/>
      <c r="AA14" s="67"/>
    </row>
    <row r="15" spans="1:27" x14ac:dyDescent="0.3">
      <c r="A15" s="65"/>
      <c r="B15" s="65" t="s">
        <v>277</v>
      </c>
      <c r="C15" s="65" t="s">
        <v>278</v>
      </c>
      <c r="D15" s="65" t="s">
        <v>279</v>
      </c>
      <c r="E15" s="65" t="s">
        <v>280</v>
      </c>
      <c r="F15" s="65" t="s">
        <v>276</v>
      </c>
      <c r="H15" s="65"/>
      <c r="I15" s="65" t="s">
        <v>277</v>
      </c>
      <c r="J15" s="65" t="s">
        <v>278</v>
      </c>
      <c r="K15" s="65" t="s">
        <v>279</v>
      </c>
      <c r="L15" s="65" t="s">
        <v>280</v>
      </c>
      <c r="M15" s="65" t="s">
        <v>276</v>
      </c>
      <c r="O15" s="65"/>
      <c r="P15" s="65" t="s">
        <v>277</v>
      </c>
      <c r="Q15" s="65" t="s">
        <v>278</v>
      </c>
      <c r="R15" s="65" t="s">
        <v>279</v>
      </c>
      <c r="S15" s="65" t="s">
        <v>280</v>
      </c>
      <c r="T15" s="65" t="s">
        <v>276</v>
      </c>
      <c r="V15" s="65"/>
      <c r="W15" s="65" t="s">
        <v>277</v>
      </c>
      <c r="X15" s="65" t="s">
        <v>278</v>
      </c>
      <c r="Y15" s="65" t="s">
        <v>279</v>
      </c>
      <c r="Z15" s="65" t="s">
        <v>280</v>
      </c>
      <c r="AA15" s="65" t="s">
        <v>276</v>
      </c>
    </row>
    <row r="16" spans="1:27" x14ac:dyDescent="0.3">
      <c r="A16" s="65" t="s">
        <v>281</v>
      </c>
      <c r="B16" s="65">
        <v>430</v>
      </c>
      <c r="C16" s="65">
        <v>600</v>
      </c>
      <c r="D16" s="65">
        <v>0</v>
      </c>
      <c r="E16" s="65">
        <v>3000</v>
      </c>
      <c r="F16" s="65">
        <v>328.61745999999999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9.6925519999999992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0.91573583999999997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127.613884</v>
      </c>
    </row>
    <row r="23" spans="1:62" x14ac:dyDescent="0.3">
      <c r="A23" s="66" t="s">
        <v>282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283</v>
      </c>
      <c r="B24" s="67"/>
      <c r="C24" s="67"/>
      <c r="D24" s="67"/>
      <c r="E24" s="67"/>
      <c r="F24" s="67"/>
      <c r="H24" s="67" t="s">
        <v>284</v>
      </c>
      <c r="I24" s="67"/>
      <c r="J24" s="67"/>
      <c r="K24" s="67"/>
      <c r="L24" s="67"/>
      <c r="M24" s="67"/>
      <c r="O24" s="67" t="s">
        <v>285</v>
      </c>
      <c r="P24" s="67"/>
      <c r="Q24" s="67"/>
      <c r="R24" s="67"/>
      <c r="S24" s="67"/>
      <c r="T24" s="67"/>
      <c r="V24" s="67" t="s">
        <v>286</v>
      </c>
      <c r="W24" s="67"/>
      <c r="X24" s="67"/>
      <c r="Y24" s="67"/>
      <c r="Z24" s="67"/>
      <c r="AA24" s="67"/>
      <c r="AC24" s="67" t="s">
        <v>287</v>
      </c>
      <c r="AD24" s="67"/>
      <c r="AE24" s="67"/>
      <c r="AF24" s="67"/>
      <c r="AG24" s="67"/>
      <c r="AH24" s="67"/>
      <c r="AJ24" s="67" t="s">
        <v>288</v>
      </c>
      <c r="AK24" s="67"/>
      <c r="AL24" s="67"/>
      <c r="AM24" s="67"/>
      <c r="AN24" s="67"/>
      <c r="AO24" s="67"/>
      <c r="AQ24" s="67" t="s">
        <v>289</v>
      </c>
      <c r="AR24" s="67"/>
      <c r="AS24" s="67"/>
      <c r="AT24" s="67"/>
      <c r="AU24" s="67"/>
      <c r="AV24" s="67"/>
      <c r="AX24" s="67" t="s">
        <v>290</v>
      </c>
      <c r="AY24" s="67"/>
      <c r="AZ24" s="67"/>
      <c r="BA24" s="67"/>
      <c r="BB24" s="67"/>
      <c r="BC24" s="67"/>
      <c r="BE24" s="67" t="s">
        <v>291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277</v>
      </c>
      <c r="C25" s="65" t="s">
        <v>278</v>
      </c>
      <c r="D25" s="65" t="s">
        <v>279</v>
      </c>
      <c r="E25" s="65" t="s">
        <v>280</v>
      </c>
      <c r="F25" s="65" t="s">
        <v>276</v>
      </c>
      <c r="H25" s="65"/>
      <c r="I25" s="65" t="s">
        <v>277</v>
      </c>
      <c r="J25" s="65" t="s">
        <v>278</v>
      </c>
      <c r="K25" s="65" t="s">
        <v>279</v>
      </c>
      <c r="L25" s="65" t="s">
        <v>280</v>
      </c>
      <c r="M25" s="65" t="s">
        <v>276</v>
      </c>
      <c r="O25" s="65"/>
      <c r="P25" s="65" t="s">
        <v>277</v>
      </c>
      <c r="Q25" s="65" t="s">
        <v>278</v>
      </c>
      <c r="R25" s="65" t="s">
        <v>279</v>
      </c>
      <c r="S25" s="65" t="s">
        <v>280</v>
      </c>
      <c r="T25" s="65" t="s">
        <v>276</v>
      </c>
      <c r="V25" s="65"/>
      <c r="W25" s="65" t="s">
        <v>277</v>
      </c>
      <c r="X25" s="65" t="s">
        <v>278</v>
      </c>
      <c r="Y25" s="65" t="s">
        <v>279</v>
      </c>
      <c r="Z25" s="65" t="s">
        <v>280</v>
      </c>
      <c r="AA25" s="65" t="s">
        <v>276</v>
      </c>
      <c r="AC25" s="65"/>
      <c r="AD25" s="65" t="s">
        <v>277</v>
      </c>
      <c r="AE25" s="65" t="s">
        <v>278</v>
      </c>
      <c r="AF25" s="65" t="s">
        <v>279</v>
      </c>
      <c r="AG25" s="65" t="s">
        <v>280</v>
      </c>
      <c r="AH25" s="65" t="s">
        <v>276</v>
      </c>
      <c r="AJ25" s="65"/>
      <c r="AK25" s="65" t="s">
        <v>277</v>
      </c>
      <c r="AL25" s="65" t="s">
        <v>278</v>
      </c>
      <c r="AM25" s="65" t="s">
        <v>279</v>
      </c>
      <c r="AN25" s="65" t="s">
        <v>280</v>
      </c>
      <c r="AO25" s="65" t="s">
        <v>276</v>
      </c>
      <c r="AQ25" s="65"/>
      <c r="AR25" s="65" t="s">
        <v>277</v>
      </c>
      <c r="AS25" s="65" t="s">
        <v>278</v>
      </c>
      <c r="AT25" s="65" t="s">
        <v>279</v>
      </c>
      <c r="AU25" s="65" t="s">
        <v>280</v>
      </c>
      <c r="AV25" s="65" t="s">
        <v>276</v>
      </c>
      <c r="AX25" s="65"/>
      <c r="AY25" s="65" t="s">
        <v>277</v>
      </c>
      <c r="AZ25" s="65" t="s">
        <v>278</v>
      </c>
      <c r="BA25" s="65" t="s">
        <v>279</v>
      </c>
      <c r="BB25" s="65" t="s">
        <v>280</v>
      </c>
      <c r="BC25" s="65" t="s">
        <v>276</v>
      </c>
      <c r="BE25" s="65"/>
      <c r="BF25" s="65" t="s">
        <v>277</v>
      </c>
      <c r="BG25" s="65" t="s">
        <v>278</v>
      </c>
      <c r="BH25" s="65" t="s">
        <v>279</v>
      </c>
      <c r="BI25" s="65" t="s">
        <v>280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52.940548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1.0817368000000001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0.68934625000000005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10.545152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1.0320075</v>
      </c>
      <c r="AJ26" s="65" t="s">
        <v>292</v>
      </c>
      <c r="AK26" s="65">
        <v>320</v>
      </c>
      <c r="AL26" s="65">
        <v>400</v>
      </c>
      <c r="AM26" s="65">
        <v>0</v>
      </c>
      <c r="AN26" s="65">
        <v>1000</v>
      </c>
      <c r="AO26" s="65">
        <v>356.26038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3.2998129999999999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0.82761439999999997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0.24410904999999999</v>
      </c>
    </row>
    <row r="33" spans="1:68" x14ac:dyDescent="0.3">
      <c r="A33" s="66" t="s">
        <v>293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294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295</v>
      </c>
      <c r="W34" s="67"/>
      <c r="X34" s="67"/>
      <c r="Y34" s="67"/>
      <c r="Z34" s="67"/>
      <c r="AA34" s="67"/>
      <c r="AC34" s="67" t="s">
        <v>296</v>
      </c>
      <c r="AD34" s="67"/>
      <c r="AE34" s="67"/>
      <c r="AF34" s="67"/>
      <c r="AG34" s="67"/>
      <c r="AH34" s="67"/>
      <c r="AJ34" s="67" t="s">
        <v>297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277</v>
      </c>
      <c r="C35" s="65" t="s">
        <v>278</v>
      </c>
      <c r="D35" s="65" t="s">
        <v>279</v>
      </c>
      <c r="E35" s="65" t="s">
        <v>280</v>
      </c>
      <c r="F35" s="65" t="s">
        <v>276</v>
      </c>
      <c r="H35" s="65"/>
      <c r="I35" s="65" t="s">
        <v>277</v>
      </c>
      <c r="J35" s="65" t="s">
        <v>278</v>
      </c>
      <c r="K35" s="65" t="s">
        <v>279</v>
      </c>
      <c r="L35" s="65" t="s">
        <v>280</v>
      </c>
      <c r="M35" s="65" t="s">
        <v>276</v>
      </c>
      <c r="O35" s="65"/>
      <c r="P35" s="65" t="s">
        <v>277</v>
      </c>
      <c r="Q35" s="65" t="s">
        <v>278</v>
      </c>
      <c r="R35" s="65" t="s">
        <v>279</v>
      </c>
      <c r="S35" s="65" t="s">
        <v>280</v>
      </c>
      <c r="T35" s="65" t="s">
        <v>276</v>
      </c>
      <c r="V35" s="65"/>
      <c r="W35" s="65" t="s">
        <v>277</v>
      </c>
      <c r="X35" s="65" t="s">
        <v>278</v>
      </c>
      <c r="Y35" s="65" t="s">
        <v>279</v>
      </c>
      <c r="Z35" s="65" t="s">
        <v>280</v>
      </c>
      <c r="AA35" s="65" t="s">
        <v>276</v>
      </c>
      <c r="AC35" s="65"/>
      <c r="AD35" s="65" t="s">
        <v>277</v>
      </c>
      <c r="AE35" s="65" t="s">
        <v>278</v>
      </c>
      <c r="AF35" s="65" t="s">
        <v>279</v>
      </c>
      <c r="AG35" s="65" t="s">
        <v>280</v>
      </c>
      <c r="AH35" s="65" t="s">
        <v>276</v>
      </c>
      <c r="AJ35" s="65"/>
      <c r="AK35" s="65" t="s">
        <v>277</v>
      </c>
      <c r="AL35" s="65" t="s">
        <v>278</v>
      </c>
      <c r="AM35" s="65" t="s">
        <v>279</v>
      </c>
      <c r="AN35" s="65" t="s">
        <v>280</v>
      </c>
      <c r="AO35" s="65" t="s">
        <v>276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243.58453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722.97820000000002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4356.9480000000003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1963.0619999999999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57.001643999999999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51.267955999999998</v>
      </c>
    </row>
    <row r="43" spans="1:68" x14ac:dyDescent="0.3">
      <c r="A43" s="66" t="s">
        <v>298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299</v>
      </c>
      <c r="B44" s="67"/>
      <c r="C44" s="67"/>
      <c r="D44" s="67"/>
      <c r="E44" s="67"/>
      <c r="F44" s="67"/>
      <c r="H44" s="67" t="s">
        <v>300</v>
      </c>
      <c r="I44" s="67"/>
      <c r="J44" s="67"/>
      <c r="K44" s="67"/>
      <c r="L44" s="67"/>
      <c r="M44" s="67"/>
      <c r="O44" s="67" t="s">
        <v>301</v>
      </c>
      <c r="P44" s="67"/>
      <c r="Q44" s="67"/>
      <c r="R44" s="67"/>
      <c r="S44" s="67"/>
      <c r="T44" s="67"/>
      <c r="V44" s="67" t="s">
        <v>302</v>
      </c>
      <c r="W44" s="67"/>
      <c r="X44" s="67"/>
      <c r="Y44" s="67"/>
      <c r="Z44" s="67"/>
      <c r="AA44" s="67"/>
      <c r="AC44" s="67" t="s">
        <v>303</v>
      </c>
      <c r="AD44" s="67"/>
      <c r="AE44" s="67"/>
      <c r="AF44" s="67"/>
      <c r="AG44" s="67"/>
      <c r="AH44" s="67"/>
      <c r="AJ44" s="67" t="s">
        <v>304</v>
      </c>
      <c r="AK44" s="67"/>
      <c r="AL44" s="67"/>
      <c r="AM44" s="67"/>
      <c r="AN44" s="67"/>
      <c r="AO44" s="67"/>
      <c r="AQ44" s="67" t="s">
        <v>305</v>
      </c>
      <c r="AR44" s="67"/>
      <c r="AS44" s="67"/>
      <c r="AT44" s="67"/>
      <c r="AU44" s="67"/>
      <c r="AV44" s="67"/>
      <c r="AX44" s="67" t="s">
        <v>306</v>
      </c>
      <c r="AY44" s="67"/>
      <c r="AZ44" s="67"/>
      <c r="BA44" s="67"/>
      <c r="BB44" s="67"/>
      <c r="BC44" s="67"/>
      <c r="BE44" s="67" t="s">
        <v>307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277</v>
      </c>
      <c r="C45" s="65" t="s">
        <v>278</v>
      </c>
      <c r="D45" s="65" t="s">
        <v>279</v>
      </c>
      <c r="E45" s="65" t="s">
        <v>280</v>
      </c>
      <c r="F45" s="65" t="s">
        <v>276</v>
      </c>
      <c r="H45" s="65"/>
      <c r="I45" s="65" t="s">
        <v>277</v>
      </c>
      <c r="J45" s="65" t="s">
        <v>278</v>
      </c>
      <c r="K45" s="65" t="s">
        <v>279</v>
      </c>
      <c r="L45" s="65" t="s">
        <v>280</v>
      </c>
      <c r="M45" s="65" t="s">
        <v>276</v>
      </c>
      <c r="O45" s="65"/>
      <c r="P45" s="65" t="s">
        <v>277</v>
      </c>
      <c r="Q45" s="65" t="s">
        <v>278</v>
      </c>
      <c r="R45" s="65" t="s">
        <v>279</v>
      </c>
      <c r="S45" s="65" t="s">
        <v>280</v>
      </c>
      <c r="T45" s="65" t="s">
        <v>276</v>
      </c>
      <c r="V45" s="65"/>
      <c r="W45" s="65" t="s">
        <v>277</v>
      </c>
      <c r="X45" s="65" t="s">
        <v>278</v>
      </c>
      <c r="Y45" s="65" t="s">
        <v>279</v>
      </c>
      <c r="Z45" s="65" t="s">
        <v>280</v>
      </c>
      <c r="AA45" s="65" t="s">
        <v>276</v>
      </c>
      <c r="AC45" s="65"/>
      <c r="AD45" s="65" t="s">
        <v>277</v>
      </c>
      <c r="AE45" s="65" t="s">
        <v>278</v>
      </c>
      <c r="AF45" s="65" t="s">
        <v>279</v>
      </c>
      <c r="AG45" s="65" t="s">
        <v>280</v>
      </c>
      <c r="AH45" s="65" t="s">
        <v>276</v>
      </c>
      <c r="AJ45" s="65"/>
      <c r="AK45" s="65" t="s">
        <v>277</v>
      </c>
      <c r="AL45" s="65" t="s">
        <v>278</v>
      </c>
      <c r="AM45" s="65" t="s">
        <v>279</v>
      </c>
      <c r="AN45" s="65" t="s">
        <v>280</v>
      </c>
      <c r="AO45" s="65" t="s">
        <v>276</v>
      </c>
      <c r="AQ45" s="65"/>
      <c r="AR45" s="65" t="s">
        <v>277</v>
      </c>
      <c r="AS45" s="65" t="s">
        <v>278</v>
      </c>
      <c r="AT45" s="65" t="s">
        <v>279</v>
      </c>
      <c r="AU45" s="65" t="s">
        <v>280</v>
      </c>
      <c r="AV45" s="65" t="s">
        <v>276</v>
      </c>
      <c r="AX45" s="65"/>
      <c r="AY45" s="65" t="s">
        <v>277</v>
      </c>
      <c r="AZ45" s="65" t="s">
        <v>278</v>
      </c>
      <c r="BA45" s="65" t="s">
        <v>279</v>
      </c>
      <c r="BB45" s="65" t="s">
        <v>280</v>
      </c>
      <c r="BC45" s="65" t="s">
        <v>276</v>
      </c>
      <c r="BE45" s="65"/>
      <c r="BF45" s="65" t="s">
        <v>277</v>
      </c>
      <c r="BG45" s="65" t="s">
        <v>278</v>
      </c>
      <c r="BH45" s="65" t="s">
        <v>279</v>
      </c>
      <c r="BI45" s="65" t="s">
        <v>280</v>
      </c>
      <c r="BJ45" s="65" t="s">
        <v>276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8.7258969999999998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7.4738059999999997</v>
      </c>
      <c r="O46" s="65" t="s">
        <v>308</v>
      </c>
      <c r="P46" s="65">
        <v>600</v>
      </c>
      <c r="Q46" s="65">
        <v>800</v>
      </c>
      <c r="R46" s="65">
        <v>0</v>
      </c>
      <c r="S46" s="65">
        <v>10000</v>
      </c>
      <c r="T46" s="65">
        <v>415.54730000000001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2.676545E-2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2.8237367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70.335980000000006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57.346694999999997</v>
      </c>
      <c r="AX46" s="65" t="s">
        <v>309</v>
      </c>
      <c r="AY46" s="65"/>
      <c r="AZ46" s="65"/>
      <c r="BA46" s="65"/>
      <c r="BB46" s="65"/>
      <c r="BC46" s="65"/>
      <c r="BE46" s="65" t="s">
        <v>310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7" sqref="F27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332</v>
      </c>
      <c r="D2" s="61">
        <v>56</v>
      </c>
      <c r="E2" s="61">
        <v>1382.7589</v>
      </c>
      <c r="F2" s="61">
        <v>258.0849</v>
      </c>
      <c r="G2" s="61">
        <v>16.848814000000001</v>
      </c>
      <c r="H2" s="61">
        <v>9.8824419999999993</v>
      </c>
      <c r="I2" s="61">
        <v>6.9663706000000003</v>
      </c>
      <c r="J2" s="61">
        <v>39.89508</v>
      </c>
      <c r="K2" s="61">
        <v>27.690577999999999</v>
      </c>
      <c r="L2" s="61">
        <v>12.204502</v>
      </c>
      <c r="M2" s="61">
        <v>15.822787</v>
      </c>
      <c r="N2" s="61">
        <v>0.91439499999999996</v>
      </c>
      <c r="O2" s="61">
        <v>7.9852986000000001</v>
      </c>
      <c r="P2" s="61">
        <v>477.66714000000002</v>
      </c>
      <c r="Q2" s="61">
        <v>17.558990000000001</v>
      </c>
      <c r="R2" s="61">
        <v>328.61745999999999</v>
      </c>
      <c r="S2" s="61">
        <v>25.03922</v>
      </c>
      <c r="T2" s="61">
        <v>3642.9387000000002</v>
      </c>
      <c r="U2" s="61">
        <v>0.91573583999999997</v>
      </c>
      <c r="V2" s="61">
        <v>9.6925519999999992</v>
      </c>
      <c r="W2" s="61">
        <v>127.613884</v>
      </c>
      <c r="X2" s="61">
        <v>52.940548</v>
      </c>
      <c r="Y2" s="61">
        <v>1.0817368000000001</v>
      </c>
      <c r="Z2" s="61">
        <v>0.68934625000000005</v>
      </c>
      <c r="AA2" s="61">
        <v>10.545152</v>
      </c>
      <c r="AB2" s="61">
        <v>1.0320075</v>
      </c>
      <c r="AC2" s="61">
        <v>356.26038</v>
      </c>
      <c r="AD2" s="61">
        <v>3.2998129999999999</v>
      </c>
      <c r="AE2" s="61">
        <v>0.82761439999999997</v>
      </c>
      <c r="AF2" s="61">
        <v>0.24410904999999999</v>
      </c>
      <c r="AG2" s="61">
        <v>243.58453</v>
      </c>
      <c r="AH2" s="61">
        <v>177.37033</v>
      </c>
      <c r="AI2" s="61">
        <v>66.214195000000004</v>
      </c>
      <c r="AJ2" s="61">
        <v>722.97820000000002</v>
      </c>
      <c r="AK2" s="61">
        <v>4356.9480000000003</v>
      </c>
      <c r="AL2" s="61">
        <v>57.001643999999999</v>
      </c>
      <c r="AM2" s="61">
        <v>1963.0619999999999</v>
      </c>
      <c r="AN2" s="61">
        <v>51.267955999999998</v>
      </c>
      <c r="AO2" s="61">
        <v>8.7258969999999998</v>
      </c>
      <c r="AP2" s="61">
        <v>6.936591</v>
      </c>
      <c r="AQ2" s="61">
        <v>1.7893063</v>
      </c>
      <c r="AR2" s="61">
        <v>7.4738059999999997</v>
      </c>
      <c r="AS2" s="61">
        <v>415.54730000000001</v>
      </c>
      <c r="AT2" s="61">
        <v>2.676545E-2</v>
      </c>
      <c r="AU2" s="61">
        <v>2.8237367</v>
      </c>
      <c r="AV2" s="61">
        <v>70.335980000000006</v>
      </c>
      <c r="AW2" s="61">
        <v>57.346694999999997</v>
      </c>
      <c r="AX2" s="61">
        <v>7.6835249999999994E-2</v>
      </c>
      <c r="AY2" s="61">
        <v>0.66019899999999998</v>
      </c>
      <c r="AZ2" s="61">
        <v>89.122829999999993</v>
      </c>
      <c r="BA2" s="61">
        <v>13.338354000000001</v>
      </c>
      <c r="BB2" s="61">
        <v>3.7474406</v>
      </c>
      <c r="BC2" s="61">
        <v>4.4730780000000001</v>
      </c>
      <c r="BD2" s="61">
        <v>5.1152882999999996</v>
      </c>
      <c r="BE2" s="61">
        <v>0.40271806999999998</v>
      </c>
      <c r="BF2" s="61">
        <v>2.2221715</v>
      </c>
      <c r="BG2" s="61">
        <v>0</v>
      </c>
      <c r="BH2" s="61">
        <v>1.11586205E-5</v>
      </c>
      <c r="BI2" s="61">
        <v>3.3809399999999999E-4</v>
      </c>
      <c r="BJ2" s="61">
        <v>1.3322349000000001E-2</v>
      </c>
      <c r="BK2" s="61">
        <v>0</v>
      </c>
      <c r="BL2" s="61">
        <v>0.25880789999999998</v>
      </c>
      <c r="BM2" s="61">
        <v>3.2099329999999999</v>
      </c>
      <c r="BN2" s="61">
        <v>1.1063141999999999</v>
      </c>
      <c r="BO2" s="61">
        <v>48.486232999999999</v>
      </c>
      <c r="BP2" s="61">
        <v>9.7849000000000004</v>
      </c>
      <c r="BQ2" s="61">
        <v>15.751816</v>
      </c>
      <c r="BR2" s="61">
        <v>52.253279999999997</v>
      </c>
      <c r="BS2" s="61">
        <v>11.495314</v>
      </c>
      <c r="BT2" s="61">
        <v>13.208399</v>
      </c>
      <c r="BU2" s="61">
        <v>7.164297E-3</v>
      </c>
      <c r="BV2" s="61">
        <v>2.0747932E-2</v>
      </c>
      <c r="BW2" s="61">
        <v>0.82909197000000001</v>
      </c>
      <c r="BX2" s="61">
        <v>0.93267774999999997</v>
      </c>
      <c r="BY2" s="61">
        <v>4.4887996999999999E-2</v>
      </c>
      <c r="BZ2" s="61">
        <v>2.2843620000000001E-4</v>
      </c>
      <c r="CA2" s="61">
        <v>0.21351266999999999</v>
      </c>
      <c r="CB2" s="61">
        <v>1.1206119E-2</v>
      </c>
      <c r="CC2" s="61">
        <v>0.1090305</v>
      </c>
      <c r="CD2" s="61">
        <v>0.71733016000000005</v>
      </c>
      <c r="CE2" s="61">
        <v>2.3503175000000001E-2</v>
      </c>
      <c r="CF2" s="61">
        <v>9.0072769999999996E-2</v>
      </c>
      <c r="CG2" s="61">
        <v>4.9500000000000003E-7</v>
      </c>
      <c r="CH2" s="61">
        <v>2.1772774000000002E-2</v>
      </c>
      <c r="CI2" s="61">
        <v>2.5328759999999999E-3</v>
      </c>
      <c r="CJ2" s="61">
        <v>1.4060878999999999</v>
      </c>
      <c r="CK2" s="61">
        <v>6.4603569999999999E-3</v>
      </c>
      <c r="CL2" s="61">
        <v>0.14347751</v>
      </c>
      <c r="CM2" s="61">
        <v>2.9912057000000001</v>
      </c>
      <c r="CN2" s="61">
        <v>1645.3770999999999</v>
      </c>
      <c r="CO2" s="61">
        <v>2766.1581999999999</v>
      </c>
      <c r="CP2" s="61">
        <v>1186.6465000000001</v>
      </c>
      <c r="CQ2" s="61">
        <v>521.97173999999995</v>
      </c>
      <c r="CR2" s="61">
        <v>294.73415999999997</v>
      </c>
      <c r="CS2" s="61">
        <v>390.05515000000003</v>
      </c>
      <c r="CT2" s="61">
        <v>1573.5088000000001</v>
      </c>
      <c r="CU2" s="61">
        <v>782.97626000000002</v>
      </c>
      <c r="CV2" s="61">
        <v>1245.7389000000001</v>
      </c>
      <c r="CW2" s="61">
        <v>843.16200000000003</v>
      </c>
      <c r="CX2" s="61">
        <v>273.40408000000002</v>
      </c>
      <c r="CY2" s="61">
        <v>2273.7640000000001</v>
      </c>
      <c r="CZ2" s="61">
        <v>892.97050000000002</v>
      </c>
      <c r="DA2" s="61">
        <v>2371.6662999999999</v>
      </c>
      <c r="DB2" s="61">
        <v>2560.7642000000001</v>
      </c>
      <c r="DC2" s="61">
        <v>3120.0632000000001</v>
      </c>
      <c r="DD2" s="61">
        <v>4491.5703000000003</v>
      </c>
      <c r="DE2" s="61">
        <v>833.14197000000001</v>
      </c>
      <c r="DF2" s="61">
        <v>2876.9414000000002</v>
      </c>
      <c r="DG2" s="61">
        <v>1046.1864</v>
      </c>
      <c r="DH2" s="61">
        <v>40.848269999999999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13.338354000000001</v>
      </c>
      <c r="B6">
        <f>BB2</f>
        <v>3.7474406</v>
      </c>
      <c r="C6">
        <f>BC2</f>
        <v>4.4730780000000001</v>
      </c>
      <c r="D6">
        <f>BD2</f>
        <v>5.1152882999999996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23840</v>
      </c>
      <c r="C2" s="56">
        <f ca="1">YEAR(TODAY())-YEAR(B2)+IF(TODAY()&gt;=DATE(YEAR(TODAY()),MONTH(B2),DAY(B2)),0,-1)</f>
        <v>56</v>
      </c>
      <c r="E2" s="52">
        <v>154.5</v>
      </c>
      <c r="F2" s="53" t="s">
        <v>39</v>
      </c>
      <c r="G2" s="52">
        <v>45.6</v>
      </c>
      <c r="H2" s="51" t="s">
        <v>41</v>
      </c>
      <c r="I2" s="72">
        <f>ROUND(G3/E3^2,1)</f>
        <v>19.100000000000001</v>
      </c>
    </row>
    <row r="3" spans="1:9" x14ac:dyDescent="0.3">
      <c r="E3" s="51">
        <f>E2/100</f>
        <v>1.5449999999999999</v>
      </c>
      <c r="F3" s="51" t="s">
        <v>40</v>
      </c>
      <c r="G3" s="51">
        <f>G2</f>
        <v>45.6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44313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김득수, ID : H1800051)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17일 15:19:11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44313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56</v>
      </c>
      <c r="G12" s="94"/>
      <c r="H12" s="94"/>
      <c r="I12" s="94"/>
      <c r="K12" s="123">
        <f>'개인정보 및 신체계측 입력'!E2</f>
        <v>154.5</v>
      </c>
      <c r="L12" s="124"/>
      <c r="M12" s="117">
        <f>'개인정보 및 신체계측 입력'!G2</f>
        <v>45.6</v>
      </c>
      <c r="N12" s="118"/>
      <c r="O12" s="113" t="s">
        <v>271</v>
      </c>
      <c r="P12" s="107"/>
      <c r="Q12" s="90">
        <f>'개인정보 및 신체계측 입력'!I2</f>
        <v>19.100000000000001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김득수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81.975999999999999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5.3520000000000003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12.672000000000001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7.7</v>
      </c>
      <c r="L72" s="36" t="s">
        <v>53</v>
      </c>
      <c r="M72" s="36">
        <f>ROUND('DRIs DATA'!K8,1)</f>
        <v>9.5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43.82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80.77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52.94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68.8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30.45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290.45999999999998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87.26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2021-11-17T06:56:23Z</dcterms:modified>
</cp:coreProperties>
</file>